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Họp HĐ/"/>
    </mc:Choice>
  </mc:AlternateContent>
  <xr:revisionPtr revIDLastSave="72" documentId="13_ncr:1_{B5CDEB13-54B8-4F24-B6F0-7D273486F4AC}" xr6:coauthVersionLast="47" xr6:coauthVersionMax="47" xr10:uidLastSave="{067C990F-65B8-4C16-9FAD-2C2241A3723E}"/>
  <bookViews>
    <workbookView xWindow="-120" yWindow="-120" windowWidth="29040" windowHeight="15720" activeTab="2" xr2:uid="{00000000-000D-0000-FFFF-FFFF00000000}"/>
  </bookViews>
  <sheets>
    <sheet name="K66CCE1" sheetId="2" r:id="rId1"/>
    <sheet name="K66CCE2" sheetId="3" r:id="rId2"/>
    <sheet name="Thống kê" sheetId="8" r:id="rId3"/>
  </sheets>
  <definedNames>
    <definedName name="_xlnm._FilterDatabase" localSheetId="0" hidden="1">K66CCE1!$A$12:$K$12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8" l="1"/>
  <c r="N11" i="8"/>
  <c r="L11" i="8"/>
  <c r="J11" i="8"/>
  <c r="H11" i="8"/>
  <c r="F11" i="8"/>
  <c r="D11" i="8"/>
  <c r="C11" i="8"/>
  <c r="C10" i="8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13" i="2"/>
  <c r="I13" i="2"/>
  <c r="L10" i="8" l="1"/>
  <c r="J10" i="8"/>
  <c r="H10" i="8"/>
  <c r="F10" i="8"/>
  <c r="D10" i="8"/>
  <c r="J12" i="8" l="1"/>
  <c r="H12" i="8"/>
  <c r="E10" i="8"/>
  <c r="O10" i="8"/>
  <c r="M10" i="8"/>
  <c r="I10" i="8"/>
  <c r="K11" i="8"/>
  <c r="E11" i="8"/>
  <c r="G11" i="8"/>
  <c r="O11" i="8"/>
  <c r="M11" i="8"/>
  <c r="P10" i="8"/>
  <c r="I11" i="8"/>
  <c r="D12" i="8"/>
  <c r="G10" i="8"/>
  <c r="K10" i="8"/>
  <c r="P11" i="8"/>
  <c r="F12" i="8" l="1"/>
  <c r="L12" i="8"/>
  <c r="N12" i="8"/>
  <c r="P12" i="8"/>
  <c r="Q11" i="8"/>
  <c r="Q10" i="8"/>
  <c r="C12" i="8" l="1"/>
  <c r="E12" i="8" s="1"/>
  <c r="M12" i="8" l="1"/>
  <c r="K12" i="8"/>
  <c r="G12" i="8"/>
  <c r="I12" i="8"/>
  <c r="O12" i="8"/>
  <c r="Q12" i="8" l="1"/>
</calcChain>
</file>

<file path=xl/sharedStrings.xml><?xml version="1.0" encoding="utf-8"?>
<sst xmlns="http://schemas.openxmlformats.org/spreadsheetml/2006/main" count="451" uniqueCount="308">
  <si>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</si>
  <si>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</si>
  <si>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</si>
  <si>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</si>
  <si>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</si>
  <si>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</si>
  <si>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</si>
  <si>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</si>
  <si>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</si>
  <si>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</si>
  <si>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</si>
  <si>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</si>
  <si>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</si>
  <si>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Xuất sắc</t>
  </si>
  <si>
    <t>Tốt</t>
  </si>
  <si>
    <t>Kém</t>
  </si>
  <si>
    <t>Khá</t>
  </si>
  <si>
    <t>KHOA CÔNG NGHỆ XÂY DỰNG - GIAO THÔNG</t>
  </si>
  <si>
    <t>Trung bình</t>
  </si>
  <si>
    <t>Tổng Khoa CNXD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</si>
  <si>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</si>
  <si>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</si>
  <si>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</si>
  <si>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</si>
  <si>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</si>
  <si>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</si>
  <si>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</si>
  <si>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>LỚP QH-2021-I/CQ-C-CE1, HỌC KỲ 1, NĂM HỌC 2025-2026</t>
  </si>
  <si>
    <t>Điểm tự ĐG</t>
  </si>
  <si>
    <t>Điểm BCS</t>
  </si>
  <si>
    <t>Điểm GVCN</t>
  </si>
  <si>
    <t>21021146</t>
  </si>
  <si>
    <t>Đỗ Hoàng Anh</t>
  </si>
  <si>
    <t>28/08/2003</t>
  </si>
  <si>
    <t>21021148</t>
  </si>
  <si>
    <t>Nguyễn Tiến Anh</t>
  </si>
  <si>
    <t>25/12/2002</t>
  </si>
  <si>
    <t>21021152</t>
  </si>
  <si>
    <t>Trần Trung Anh</t>
  </si>
  <si>
    <t>15/06/2003</t>
  </si>
  <si>
    <t>21021156</t>
  </si>
  <si>
    <t>Nguyễn Minh Chiến</t>
  </si>
  <si>
    <t>12/10/2003</t>
  </si>
  <si>
    <t>21021160</t>
  </si>
  <si>
    <t>Nguyễn Thọ Quang Cường</t>
  </si>
  <si>
    <t>05/06/2003</t>
  </si>
  <si>
    <t>21021162</t>
  </si>
  <si>
    <t>Lê Vũ Đức Dũng</t>
  </si>
  <si>
    <t>28/06/2003</t>
  </si>
  <si>
    <t>21021164</t>
  </si>
  <si>
    <t>Nguyễn Quý Dương</t>
  </si>
  <si>
    <t>19/06/2003</t>
  </si>
  <si>
    <t>21021168</t>
  </si>
  <si>
    <t>Nguyễn Trường Đăng</t>
  </si>
  <si>
    <t>19/09/2003</t>
  </si>
  <si>
    <t>21021170</t>
  </si>
  <si>
    <t>Nguyễn Minh Đức</t>
  </si>
  <si>
    <t>14/11/2003</t>
  </si>
  <si>
    <t>21021174</t>
  </si>
  <si>
    <t>Nguyễn Đức Giang</t>
  </si>
  <si>
    <t>13/12/2003</t>
  </si>
  <si>
    <t>21021178</t>
  </si>
  <si>
    <t>Đặng Hoàng Hiệp</t>
  </si>
  <si>
    <t>14/10/2003</t>
  </si>
  <si>
    <t>21021180</t>
  </si>
  <si>
    <t>Nguyễn Xuân Hiệp</t>
  </si>
  <si>
    <t>18/07/2003</t>
  </si>
  <si>
    <t>21021182</t>
  </si>
  <si>
    <t>Đào Quốc Hiếu</t>
  </si>
  <si>
    <t>17/11/2003</t>
  </si>
  <si>
    <t>21021184</t>
  </si>
  <si>
    <t>Lưu Văn Hiếu</t>
  </si>
  <si>
    <t>26/12/2003</t>
  </si>
  <si>
    <t>21021186</t>
  </si>
  <si>
    <t>Phan Huy Hoàng</t>
  </si>
  <si>
    <t>06/04/2003</t>
  </si>
  <si>
    <t>21021188</t>
  </si>
  <si>
    <t>Đặng Minh Huấn</t>
  </si>
  <si>
    <t>28/12/2003</t>
  </si>
  <si>
    <t>21021190</t>
  </si>
  <si>
    <t>Đậu Việt Hùng</t>
  </si>
  <si>
    <t>28/02/2003</t>
  </si>
  <si>
    <t>21021192</t>
  </si>
  <si>
    <t>Trần Mạnh Hùng</t>
  </si>
  <si>
    <t>14/08/2003</t>
  </si>
  <si>
    <t>21021194</t>
  </si>
  <si>
    <t>Nguyễn Anh Huy</t>
  </si>
  <si>
    <t>11/08/2002</t>
  </si>
  <si>
    <t>21021196</t>
  </si>
  <si>
    <t>Trần Anh Huy</t>
  </si>
  <si>
    <t>23/02/2003</t>
  </si>
  <si>
    <t>21021198</t>
  </si>
  <si>
    <t>Nguyễn Trọng Hưng</t>
  </si>
  <si>
    <t>24/10/2003</t>
  </si>
  <si>
    <t>21021200</t>
  </si>
  <si>
    <t>Nguyễn Thị Hương</t>
  </si>
  <si>
    <t>13/05/2003</t>
  </si>
  <si>
    <t>21021204</t>
  </si>
  <si>
    <t>Nguyễn Tiến Linh</t>
  </si>
  <si>
    <t>25/08/2003</t>
  </si>
  <si>
    <t>21021206</t>
  </si>
  <si>
    <t>Hà Duy Long</t>
  </si>
  <si>
    <t>06/03/2003</t>
  </si>
  <si>
    <t>21021208</t>
  </si>
  <si>
    <t>Đinh Xuân Lộc</t>
  </si>
  <si>
    <t>19/05/2002</t>
  </si>
  <si>
    <t>21021210</t>
  </si>
  <si>
    <t>Nguyễn Tường Mạnh</t>
  </si>
  <si>
    <t>05/08/2003</t>
  </si>
  <si>
    <t>21021212</t>
  </si>
  <si>
    <t>Đặng Đức Minh</t>
  </si>
  <si>
    <t>26/01/2003</t>
  </si>
  <si>
    <t>21021214</t>
  </si>
  <si>
    <t>Trương Nhật Minh</t>
  </si>
  <si>
    <t>11/09/2003</t>
  </si>
  <si>
    <t>21021216</t>
  </si>
  <si>
    <t>Phan Đăng Nam</t>
  </si>
  <si>
    <t>10/11/2003</t>
  </si>
  <si>
    <t>21021218</t>
  </si>
  <si>
    <t>Phùng Xuân Nghĩa</t>
  </si>
  <si>
    <t>16/12/2003</t>
  </si>
  <si>
    <t>21021222</t>
  </si>
  <si>
    <t>Phạm Hoàng Phi</t>
  </si>
  <si>
    <t>07/11/2003</t>
  </si>
  <si>
    <t>21021224</t>
  </si>
  <si>
    <t>Nguyễn Hoàng Phúc</t>
  </si>
  <si>
    <t>04/08/2003</t>
  </si>
  <si>
    <t>21021226</t>
  </si>
  <si>
    <t>Lê Thị Thu Phương</t>
  </si>
  <si>
    <t>18/06/2001</t>
  </si>
  <si>
    <t>21021228</t>
  </si>
  <si>
    <t>Hà Minh Quân</t>
  </si>
  <si>
    <t>02/03/2003</t>
  </si>
  <si>
    <t>21021230</t>
  </si>
  <si>
    <t>Nguyễn Xuân Quý</t>
  </si>
  <si>
    <t>28/03/2003</t>
  </si>
  <si>
    <t>21021232</t>
  </si>
  <si>
    <t>Nguyễn Thế Sơn</t>
  </si>
  <si>
    <t>21021234</t>
  </si>
  <si>
    <t>Hoàng Văn Tâm</t>
  </si>
  <si>
    <t>04/04/2003</t>
  </si>
  <si>
    <t>21021236</t>
  </si>
  <si>
    <t>Hồ Duy Thái</t>
  </si>
  <si>
    <t>31/10/2003</t>
  </si>
  <si>
    <t>21021238</t>
  </si>
  <si>
    <t>Trần Xuân Thành</t>
  </si>
  <si>
    <t>17/04/2003</t>
  </si>
  <si>
    <t>21021242</t>
  </si>
  <si>
    <t>Trần Thu Thủy</t>
  </si>
  <si>
    <t>22/03/2003</t>
  </si>
  <si>
    <t>21021244</t>
  </si>
  <si>
    <t>Nguyễn Ngọc Toàn</t>
  </si>
  <si>
    <t>01/10/2003</t>
  </si>
  <si>
    <t>21020154</t>
  </si>
  <si>
    <t>Nguyễn Ngọc Yến Trang</t>
  </si>
  <si>
    <t>30/12/2003</t>
  </si>
  <si>
    <t>21021246</t>
  </si>
  <si>
    <t>Nguyễn Hữu Trường</t>
  </si>
  <si>
    <t>09/07/2002</t>
  </si>
  <si>
    <t>21021254</t>
  </si>
  <si>
    <t>Hoàng Long Vũ</t>
  </si>
  <si>
    <t>30/06/2003</t>
  </si>
  <si>
    <t>21021256</t>
  </si>
  <si>
    <t>Nguyễn Văn Vũ</t>
  </si>
  <si>
    <t>30/01/2002</t>
  </si>
  <si>
    <t>Danh sách có: 45 sinh viên./.</t>
  </si>
  <si>
    <t>21021147</t>
  </si>
  <si>
    <t>Nguyễn Đức Anh</t>
  </si>
  <si>
    <t>05/07/2003</t>
  </si>
  <si>
    <t>21021149</t>
  </si>
  <si>
    <t>Nguyễn Trung Tuấn Anh</t>
  </si>
  <si>
    <t>06/08/2003</t>
  </si>
  <si>
    <t>21021151</t>
  </si>
  <si>
    <t>Trần Thế Anh</t>
  </si>
  <si>
    <t>10/07/2003</t>
  </si>
  <si>
    <t>21021153</t>
  </si>
  <si>
    <t>Vũ Trung Hiếu Anh</t>
  </si>
  <si>
    <t>19/11/2003</t>
  </si>
  <si>
    <t>21021155</t>
  </si>
  <si>
    <t>Nguyễn Hồ Đức Bình</t>
  </si>
  <si>
    <t>21021670</t>
  </si>
  <si>
    <t>Đoàn Minh Châu</t>
  </si>
  <si>
    <t>11/01/2002</t>
  </si>
  <si>
    <t>21021157</t>
  </si>
  <si>
    <t>Đoàn Dung Cơ</t>
  </si>
  <si>
    <t>17/11/2002</t>
  </si>
  <si>
    <t>21021159</t>
  </si>
  <si>
    <t>Nguyễn Hữu Cường</t>
  </si>
  <si>
    <t>16/10/2003</t>
  </si>
  <si>
    <t>21021161</t>
  </si>
  <si>
    <t>Triệu Quốc Cường</t>
  </si>
  <si>
    <t>02/09/2003</t>
  </si>
  <si>
    <t>21021163</t>
  </si>
  <si>
    <t>Phạm Ngọc Duy</t>
  </si>
  <si>
    <t>21021165</t>
  </si>
  <si>
    <t>Bùi Văn Đại</t>
  </si>
  <si>
    <t>07/07/2003</t>
  </si>
  <si>
    <t>21021167</t>
  </si>
  <si>
    <t>Nguyễn Tiến Đạt</t>
  </si>
  <si>
    <t>21021169</t>
  </si>
  <si>
    <t>Mai Thanh Đức</t>
  </si>
  <si>
    <t>10/03/2001</t>
  </si>
  <si>
    <t>21021171</t>
  </si>
  <si>
    <t>Nguyễn Nhật Đức</t>
  </si>
  <si>
    <t>26/10/2003</t>
  </si>
  <si>
    <t>21021173</t>
  </si>
  <si>
    <t>Trần Việt Đức</t>
  </si>
  <si>
    <t>21021175</t>
  </si>
  <si>
    <t>Lê Hoàng Hà</t>
  </si>
  <si>
    <t>21/03/2003</t>
  </si>
  <si>
    <t>21021177</t>
  </si>
  <si>
    <t>Nguyễn Huy Hiển</t>
  </si>
  <si>
    <t>31/01/2003</t>
  </si>
  <si>
    <t>21021179</t>
  </si>
  <si>
    <t>Nguyễn Văn Hiệp</t>
  </si>
  <si>
    <t>20/12/2003</t>
  </si>
  <si>
    <t>21021181</t>
  </si>
  <si>
    <t>Đỗ Minh Hiếu</t>
  </si>
  <si>
    <t>08/06/2003</t>
  </si>
  <si>
    <t>21021187</t>
  </si>
  <si>
    <t>Nguyễn Công Hợp</t>
  </si>
  <si>
    <t>21021191</t>
  </si>
  <si>
    <t>Phạm Đăng Hùng</t>
  </si>
  <si>
    <t>12/12/2003</t>
  </si>
  <si>
    <t>21021193</t>
  </si>
  <si>
    <t>Khuất Quang Huy</t>
  </si>
  <si>
    <t>07/08/2003</t>
  </si>
  <si>
    <t>21021197</t>
  </si>
  <si>
    <t>Trần Quang Huy</t>
  </si>
  <si>
    <t>16/04/2003</t>
  </si>
  <si>
    <t>21021199</t>
  </si>
  <si>
    <t>Nguyễn Xuân Hưng</t>
  </si>
  <si>
    <t>03/06/2003</t>
  </si>
  <si>
    <t>21021201</t>
  </si>
  <si>
    <t>Nguyễn Nam Khánh</t>
  </si>
  <si>
    <t>08/10/2003</t>
  </si>
  <si>
    <t>21021203</t>
  </si>
  <si>
    <t>Nguyễn Duy Linh</t>
  </si>
  <si>
    <t>05/09/2002</t>
  </si>
  <si>
    <t>21021207</t>
  </si>
  <si>
    <t>Trương Hải Long</t>
  </si>
  <si>
    <t>21/11/2002</t>
  </si>
  <si>
    <t>21021209</t>
  </si>
  <si>
    <t>Hoàng Đức Mạnh</t>
  </si>
  <si>
    <t>23/10/2003</t>
  </si>
  <si>
    <t>21021211</t>
  </si>
  <si>
    <t>Đào Trần Minh</t>
  </si>
  <si>
    <t>17/02/2003</t>
  </si>
  <si>
    <t>21021213</t>
  </si>
  <si>
    <t>Trịnh Quang Minh</t>
  </si>
  <si>
    <t>19/08/2003</t>
  </si>
  <si>
    <t>21021215</t>
  </si>
  <si>
    <t>Mai Phương Nam</t>
  </si>
  <si>
    <t>02/02/2001</t>
  </si>
  <si>
    <t>21021217</t>
  </si>
  <si>
    <t>Tạ Hải Nam</t>
  </si>
  <si>
    <t>10/12/2003</t>
  </si>
  <si>
    <t>21021221</t>
  </si>
  <si>
    <t>Đỗ Minh Phấn</t>
  </si>
  <si>
    <t>21021223</t>
  </si>
  <si>
    <t>Mai Hồng Phong</t>
  </si>
  <si>
    <t>02/08/2003</t>
  </si>
  <si>
    <t>21021225</t>
  </si>
  <si>
    <t>Nguyễn Văn Phúc</t>
  </si>
  <si>
    <t>03/02/2003</t>
  </si>
  <si>
    <t>21021227</t>
  </si>
  <si>
    <t>Đỗ Minh Quân</t>
  </si>
  <si>
    <t>22/02/2003</t>
  </si>
  <si>
    <t>21021229</t>
  </si>
  <si>
    <t>Nguyễn Duy Minh Quân</t>
  </si>
  <si>
    <t>12/04/2003</t>
  </si>
  <si>
    <t>21021235</t>
  </si>
  <si>
    <t>Trần Đức Tân</t>
  </si>
  <si>
    <t>10/06/2003</t>
  </si>
  <si>
    <t>21021237</t>
  </si>
  <si>
    <t>Nguyễn Văn Thành</t>
  </si>
  <si>
    <t>05/05/2003</t>
  </si>
  <si>
    <t>21021239</t>
  </si>
  <si>
    <t>Đỗ Quang Thắng</t>
  </si>
  <si>
    <t>08/06/2002</t>
  </si>
  <si>
    <t>21021241</t>
  </si>
  <si>
    <t>Vũ Huy Thịnh</t>
  </si>
  <si>
    <t>10/03/2003</t>
  </si>
  <si>
    <t>21021243</t>
  </si>
  <si>
    <t>Lê Khánh Toàn</t>
  </si>
  <si>
    <t>18/08/2003</t>
  </si>
  <si>
    <t>21021245</t>
  </si>
  <si>
    <t>Phạm Hữu Trung</t>
  </si>
  <si>
    <t>12/03/2003</t>
  </si>
  <si>
    <t>21021247</t>
  </si>
  <si>
    <t>Lê Minh Tú</t>
  </si>
  <si>
    <t>22/09/2003</t>
  </si>
  <si>
    <t>21021249</t>
  </si>
  <si>
    <t>Nguyễn Hoàng Việt</t>
  </si>
  <si>
    <t>03/08/2003</t>
  </si>
  <si>
    <t>21021253</t>
  </si>
  <si>
    <t>Vũ Thành Vinh</t>
  </si>
  <si>
    <t>21021255</t>
  </si>
  <si>
    <t>Hoàng Phi Vũ</t>
  </si>
  <si>
    <t>20/05/2003</t>
  </si>
  <si>
    <t>21021257</t>
  </si>
  <si>
    <t>Vàng A Vứ</t>
  </si>
  <si>
    <t>17/10/2002</t>
  </si>
  <si>
    <t>Danh sách có: 48 sinh viên ./.</t>
  </si>
  <si>
    <t>QH-2021-I/CQ-C-CE1</t>
  </si>
  <si>
    <t>QH-2021-I/CQ-C-CE2</t>
  </si>
  <si>
    <t>LỚP QH-2021-I/CQ-E-CE2, HỌC KỲ 1, NĂM HỌC 2025-2026</t>
  </si>
  <si>
    <t>BẢNG TỔNG HỢP KẾT QUẢ RÈN LUYỆN CỦA SINH VIÊN 
KHOA CÔNG NGHỆ XÂY DỰNG - GIAO THÔNG
HỌC KỲ I,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</si>
</sst>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b/>
      <sz val="12"/>
      <name val="Times New Roman"/>
      <family val="1"/>
    </font>
    <font>
      <b/>
      <sz val="12"/>
      <name val="Times New Roman"/>
      <family val="1"/>
      <scheme val="major"/>
    </font>
    <font>
      <b/>
      <sz val="11"/>
      <name val="Arial"/>
      <family val="2"/>
      <charset val="163"/>
      <scheme val="minor"/>
    </font>
    <font>
      <sz val="11"/>
      <name val="Times New Roman"/>
      <family val="1"/>
      <scheme val="major"/>
    </font>
    <font>
      <sz val="11"/>
      <color theme="1"/>
      <name val="Times New Roman"/>
      <family val="1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7" fillId="0" borderId="0" xfId="0" applyNumberFormat="1" applyFont="1"/>
    <xf numFmtId="49" fontId="0" fillId="0" borderId="0" xfId="0" applyNumberFormat="1"/>
    <xf numFmtId="49" fontId="8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0" fontId="17" fillId="0" borderId="0" xfId="0" applyFont="1"/>
    <xf numFmtId="164" fontId="18" fillId="0" borderId="0" xfId="0" applyNumberFormat="1" applyFont="1"/>
    <xf numFmtId="0" fontId="19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0" xfId="0" applyFont="1"/>
    <xf numFmtId="14" fontId="10" fillId="0" borderId="1" xfId="0" applyNumberFormat="1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D05E223-5EEE-4CB4-9262-51C688FDF560}"/>
            </a:ext>
          </a:extLst>
        </xdr:cNvPr>
        <xdr:cNvCxnSpPr/>
      </xdr:nvCxnSpPr>
      <xdr:spPr>
        <a:xfrm>
          <a:off x="733425" y="419100"/>
          <a:ext cx="1362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2</xdr:row>
      <xdr:rowOff>0</xdr:rowOff>
    </xdr:from>
    <xdr:to>
      <xdr:col>9</xdr:col>
      <xdr:colOff>495300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4E1D6C7-AB1A-4A56-A68D-78C41C196345}"/>
            </a:ext>
          </a:extLst>
        </xdr:cNvPr>
        <xdr:cNvCxnSpPr/>
      </xdr:nvCxnSpPr>
      <xdr:spPr>
        <a:xfrm flipV="1">
          <a:off x="4972050" y="4191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F50025-57A2-4AA9-B711-FDB8153DB404}"/>
            </a:ext>
          </a:extLst>
        </xdr:cNvPr>
        <xdr:cNvCxnSpPr/>
      </xdr:nvCxnSpPr>
      <xdr:spPr>
        <a:xfrm>
          <a:off x="733425" y="419100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04257DE-B452-4634-A85C-8CBBBCAB8095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2</xdr:row>
      <xdr:rowOff>0</xdr:rowOff>
    </xdr:from>
    <xdr:to>
      <xdr:col>3</xdr:col>
      <xdr:colOff>161925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F20A3CB-4B98-46FA-9EA5-36EE0CF7E216}"/>
            </a:ext>
          </a:extLst>
        </xdr:cNvPr>
        <xdr:cNvCxnSpPr/>
      </xdr:nvCxnSpPr>
      <xdr:spPr>
        <a:xfrm>
          <a:off x="1295400" y="381000"/>
          <a:ext cx="971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2</xdr:row>
      <xdr:rowOff>9525</xdr:rowOff>
    </xdr:from>
    <xdr:to>
      <xdr:col>12</xdr:col>
      <xdr:colOff>219075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97FB186-FE5A-4EA0-B03A-DFA3D29E9D4D}"/>
            </a:ext>
          </a:extLst>
        </xdr:cNvPr>
        <xdr:cNvCxnSpPr/>
      </xdr:nvCxnSpPr>
      <xdr:spPr>
        <a:xfrm>
          <a:off x="6057900" y="39052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D7ED-9D13-40B8-B193-DB05B877A77A}">
  <dimension ref="A1:K59"/>
  <sheetViews>
    <sheetView topLeftCell="A36" workbookViewId="0">
      <selection activeCell="M64" sqref="M64"/>
    </sheetView>
  </sheetViews>
  <sheetFormatPr defaultRowHeight="15" x14ac:dyDescent="0.25"/>
  <cols>
    <col min="1" max="1" width="4.75" style="20" bestFit="1" customWidth="1"/>
    <col min="2" max="2" width="9" style="20"/>
    <col min="3" max="3" width="22" style="2" customWidth="1"/>
    <col min="4" max="4" width="11.375" style="2" customWidth="1"/>
    <col min="5" max="6" width="8.25" style="20" customWidth="1"/>
    <col min="7" max="7" width="8.375" style="20" customWidth="1"/>
    <col min="8" max="8" width="9" style="20"/>
    <col min="9" max="9" width="9" style="2"/>
    <col min="10" max="10" width="9" style="20"/>
    <col min="11" max="16384" width="9" style="2"/>
  </cols>
  <sheetData>
    <row r="1" spans="1:11" ht="16.5" x14ac:dyDescent="0.25">
      <c r="A1" s="45" t="s">
        <v>0</v>
      </c>
      <c r="B1" s="45"/>
      <c r="C1" s="45"/>
      <c r="D1" s="45"/>
      <c r="G1" s="46" t="s">
        <v>2</v>
      </c>
      <c r="H1" s="46"/>
      <c r="I1" s="46"/>
      <c r="J1" s="46"/>
      <c r="K1" s="46"/>
    </row>
    <row r="2" spans="1:11" ht="16.5" x14ac:dyDescent="0.25">
      <c r="A2" s="47" t="s">
        <v>1</v>
      </c>
      <c r="B2" s="47"/>
      <c r="C2" s="47"/>
      <c r="D2" s="47"/>
      <c r="G2" s="46" t="s">
        <v>3</v>
      </c>
      <c r="H2" s="46"/>
      <c r="I2" s="46"/>
      <c r="J2" s="46"/>
      <c r="K2" s="46"/>
    </row>
    <row r="3" spans="1:11" ht="16.5" x14ac:dyDescent="0.25">
      <c r="A3" s="23"/>
    </row>
    <row r="5" spans="1:11" ht="19.5" x14ac:dyDescent="0.25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5">
      <c r="A6" s="33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5">
      <c r="A7" s="33" t="s">
        <v>17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10" spans="1:11" ht="11.25" customHeight="1" x14ac:dyDescent="0.25">
      <c r="A10" s="34" t="s">
        <v>5</v>
      </c>
      <c r="B10" s="36" t="s">
        <v>6</v>
      </c>
      <c r="C10" s="36" t="s">
        <v>7</v>
      </c>
      <c r="D10" s="36" t="s">
        <v>8</v>
      </c>
      <c r="E10" s="42" t="s">
        <v>28</v>
      </c>
      <c r="F10" s="42" t="s">
        <v>29</v>
      </c>
      <c r="G10" s="42" t="s">
        <v>30</v>
      </c>
      <c r="H10" s="38" t="s">
        <v>10</v>
      </c>
      <c r="I10" s="39"/>
      <c r="J10" s="38" t="s">
        <v>10</v>
      </c>
      <c r="K10" s="39"/>
    </row>
    <row r="11" spans="1:11" ht="30" customHeight="1" x14ac:dyDescent="0.25">
      <c r="A11" s="35"/>
      <c r="B11" s="37"/>
      <c r="C11" s="37"/>
      <c r="D11" s="37"/>
      <c r="E11" s="43"/>
      <c r="F11" s="43"/>
      <c r="G11" s="43"/>
      <c r="H11" s="40" t="s">
        <v>11</v>
      </c>
      <c r="I11" s="41"/>
      <c r="J11" s="40" t="s">
        <v>26</v>
      </c>
      <c r="K11" s="41"/>
    </row>
    <row r="12" spans="1:11" ht="15.75" x14ac:dyDescent="0.25">
      <c r="A12" s="35"/>
      <c r="B12" s="37"/>
      <c r="C12" s="37"/>
      <c r="D12" s="37"/>
      <c r="E12" s="44"/>
      <c r="F12" s="44"/>
      <c r="G12" s="44"/>
      <c r="H12" s="21" t="s">
        <v>9</v>
      </c>
      <c r="I12" s="21" t="s">
        <v>12</v>
      </c>
      <c r="J12" s="21" t="s">
        <v>9</v>
      </c>
      <c r="K12" s="21" t="s">
        <v>12</v>
      </c>
    </row>
    <row r="13" spans="1:11" s="30" customFormat="1" ht="15.75" x14ac:dyDescent="0.25">
      <c r="A13" s="24">
        <v>1</v>
      </c>
      <c r="B13" s="25" t="s">
        <v>31</v>
      </c>
      <c r="C13" s="26" t="s">
        <v>32</v>
      </c>
      <c r="D13" s="27" t="s">
        <v>33</v>
      </c>
      <c r="E13" s="28">
        <v>0</v>
      </c>
      <c r="F13" s="28">
        <v>0</v>
      </c>
      <c r="G13" s="28">
        <v>0</v>
      </c>
      <c r="H13" s="28">
        <v>0</v>
      </c>
      <c r="I13" s="29" t="str">
        <f t="shared" ref="I13:K28" si="0">IF(H13&gt;=90,"Xuất sắc",IF(H13&gt;=80,"Tốt", IF(H13&gt;=65,"Khá",IF(H13&gt;=50,"Trung bình", IF(H13&gt;=35, "Yếu", "Kém")))))</f>
        <v>Kém</v>
      </c>
      <c r="J13" s="28">
        <v>0</v>
      </c>
      <c r="K13" s="29" t="str">
        <f t="shared" si="0"/>
        <v>Kém</v>
      </c>
    </row>
    <row r="14" spans="1:11" s="30" customFormat="1" ht="15.75" x14ac:dyDescent="0.25">
      <c r="A14" s="24">
        <v>2</v>
      </c>
      <c r="B14" s="25" t="s">
        <v>34</v>
      </c>
      <c r="C14" s="26" t="s">
        <v>35</v>
      </c>
      <c r="D14" s="27" t="s">
        <v>36</v>
      </c>
      <c r="E14" s="28">
        <v>90</v>
      </c>
      <c r="F14" s="28">
        <v>90</v>
      </c>
      <c r="G14" s="28">
        <v>90</v>
      </c>
      <c r="H14" s="28">
        <v>90</v>
      </c>
      <c r="I14" s="29" t="str">
        <f t="shared" si="0"/>
        <v>Xuất sắc</v>
      </c>
      <c r="J14" s="28">
        <v>90</v>
      </c>
      <c r="K14" s="29" t="str">
        <f t="shared" si="0"/>
        <v>Xuất sắc</v>
      </c>
    </row>
    <row r="15" spans="1:11" s="30" customFormat="1" ht="15.75" x14ac:dyDescent="0.25">
      <c r="A15" s="24">
        <v>3</v>
      </c>
      <c r="B15" s="25" t="s">
        <v>37</v>
      </c>
      <c r="C15" s="26" t="s">
        <v>38</v>
      </c>
      <c r="D15" s="27" t="s">
        <v>39</v>
      </c>
      <c r="E15" s="28">
        <v>90</v>
      </c>
      <c r="F15" s="28">
        <v>90</v>
      </c>
      <c r="G15" s="28">
        <v>90</v>
      </c>
      <c r="H15" s="28">
        <v>90</v>
      </c>
      <c r="I15" s="29" t="str">
        <f t="shared" si="0"/>
        <v>Xuất sắc</v>
      </c>
      <c r="J15" s="28">
        <v>90</v>
      </c>
      <c r="K15" s="29" t="str">
        <f t="shared" si="0"/>
        <v>Xuất sắc</v>
      </c>
    </row>
    <row r="16" spans="1:11" s="30" customFormat="1" ht="15.75" x14ac:dyDescent="0.25">
      <c r="A16" s="24">
        <v>4</v>
      </c>
      <c r="B16" s="25" t="s">
        <v>40</v>
      </c>
      <c r="C16" s="26" t="s">
        <v>41</v>
      </c>
      <c r="D16" s="27" t="s">
        <v>42</v>
      </c>
      <c r="E16" s="28">
        <v>70</v>
      </c>
      <c r="F16" s="28">
        <v>90</v>
      </c>
      <c r="G16" s="28">
        <v>80</v>
      </c>
      <c r="H16" s="28">
        <v>80</v>
      </c>
      <c r="I16" s="29" t="str">
        <f t="shared" si="0"/>
        <v>Tốt</v>
      </c>
      <c r="J16" s="28">
        <v>80</v>
      </c>
      <c r="K16" s="29" t="str">
        <f t="shared" si="0"/>
        <v>Tốt</v>
      </c>
    </row>
    <row r="17" spans="1:11" s="30" customFormat="1" ht="15.75" x14ac:dyDescent="0.25">
      <c r="A17" s="24">
        <v>5</v>
      </c>
      <c r="B17" s="25" t="s">
        <v>43</v>
      </c>
      <c r="C17" s="26" t="s">
        <v>44</v>
      </c>
      <c r="D17" s="27" t="s">
        <v>45</v>
      </c>
      <c r="E17" s="28">
        <v>70</v>
      </c>
      <c r="F17" s="28">
        <v>80</v>
      </c>
      <c r="G17" s="28">
        <v>80</v>
      </c>
      <c r="H17" s="28">
        <v>80</v>
      </c>
      <c r="I17" s="29" t="str">
        <f t="shared" si="0"/>
        <v>Tốt</v>
      </c>
      <c r="J17" s="28">
        <v>80</v>
      </c>
      <c r="K17" s="29" t="str">
        <f t="shared" si="0"/>
        <v>Tốt</v>
      </c>
    </row>
    <row r="18" spans="1:11" s="30" customFormat="1" ht="15.75" x14ac:dyDescent="0.25">
      <c r="A18" s="24">
        <v>6</v>
      </c>
      <c r="B18" s="25" t="s">
        <v>46</v>
      </c>
      <c r="C18" s="26" t="s">
        <v>47</v>
      </c>
      <c r="D18" s="27" t="s">
        <v>48</v>
      </c>
      <c r="E18" s="28">
        <v>80</v>
      </c>
      <c r="F18" s="28">
        <v>90</v>
      </c>
      <c r="G18" s="28">
        <v>90</v>
      </c>
      <c r="H18" s="28">
        <v>90</v>
      </c>
      <c r="I18" s="29" t="str">
        <f t="shared" si="0"/>
        <v>Xuất sắc</v>
      </c>
      <c r="J18" s="28">
        <v>90</v>
      </c>
      <c r="K18" s="29" t="str">
        <f t="shared" si="0"/>
        <v>Xuất sắc</v>
      </c>
    </row>
    <row r="19" spans="1:11" s="30" customFormat="1" ht="15.75" x14ac:dyDescent="0.25">
      <c r="A19" s="24">
        <v>7</v>
      </c>
      <c r="B19" s="25" t="s">
        <v>49</v>
      </c>
      <c r="C19" s="26" t="s">
        <v>50</v>
      </c>
      <c r="D19" s="27" t="s">
        <v>51</v>
      </c>
      <c r="E19" s="28">
        <v>80</v>
      </c>
      <c r="F19" s="28">
        <v>77</v>
      </c>
      <c r="G19" s="28">
        <v>80</v>
      </c>
      <c r="H19" s="28">
        <v>80</v>
      </c>
      <c r="I19" s="29" t="str">
        <f t="shared" si="0"/>
        <v>Tốt</v>
      </c>
      <c r="J19" s="28">
        <v>80</v>
      </c>
      <c r="K19" s="29" t="str">
        <f t="shared" si="0"/>
        <v>Tốt</v>
      </c>
    </row>
    <row r="20" spans="1:11" s="30" customFormat="1" ht="15.75" x14ac:dyDescent="0.25">
      <c r="A20" s="24">
        <v>8</v>
      </c>
      <c r="B20" s="25" t="s">
        <v>52</v>
      </c>
      <c r="C20" s="26" t="s">
        <v>53</v>
      </c>
      <c r="D20" s="27" t="s">
        <v>54</v>
      </c>
      <c r="E20" s="28">
        <v>80</v>
      </c>
      <c r="F20" s="28">
        <v>78</v>
      </c>
      <c r="G20" s="28">
        <v>80</v>
      </c>
      <c r="H20" s="28">
        <v>80</v>
      </c>
      <c r="I20" s="29" t="str">
        <f t="shared" si="0"/>
        <v>Tốt</v>
      </c>
      <c r="J20" s="28">
        <v>80</v>
      </c>
      <c r="K20" s="29" t="str">
        <f t="shared" si="0"/>
        <v>Tốt</v>
      </c>
    </row>
    <row r="21" spans="1:11" s="30" customFormat="1" ht="15.75" x14ac:dyDescent="0.25">
      <c r="A21" s="24">
        <v>9</v>
      </c>
      <c r="B21" s="25" t="s">
        <v>55</v>
      </c>
      <c r="C21" s="26" t="s">
        <v>56</v>
      </c>
      <c r="D21" s="27" t="s">
        <v>57</v>
      </c>
      <c r="E21" s="28">
        <v>100</v>
      </c>
      <c r="F21" s="28">
        <v>100</v>
      </c>
      <c r="G21" s="28">
        <v>100</v>
      </c>
      <c r="H21" s="28">
        <v>100</v>
      </c>
      <c r="I21" s="29" t="str">
        <f t="shared" si="0"/>
        <v>Xuất sắc</v>
      </c>
      <c r="J21" s="28">
        <v>100</v>
      </c>
      <c r="K21" s="29" t="str">
        <f t="shared" si="0"/>
        <v>Xuất sắc</v>
      </c>
    </row>
    <row r="22" spans="1:11" s="30" customFormat="1" ht="15.75" x14ac:dyDescent="0.25">
      <c r="A22" s="24">
        <v>10</v>
      </c>
      <c r="B22" s="25" t="s">
        <v>58</v>
      </c>
      <c r="C22" s="26" t="s">
        <v>59</v>
      </c>
      <c r="D22" s="27" t="s">
        <v>60</v>
      </c>
      <c r="E22" s="28">
        <v>70</v>
      </c>
      <c r="F22" s="28">
        <v>90</v>
      </c>
      <c r="G22" s="28">
        <v>90</v>
      </c>
      <c r="H22" s="28">
        <v>90</v>
      </c>
      <c r="I22" s="29" t="str">
        <f t="shared" si="0"/>
        <v>Xuất sắc</v>
      </c>
      <c r="J22" s="28">
        <v>90</v>
      </c>
      <c r="K22" s="29" t="str">
        <f t="shared" si="0"/>
        <v>Xuất sắc</v>
      </c>
    </row>
    <row r="23" spans="1:11" s="30" customFormat="1" ht="15.75" x14ac:dyDescent="0.25">
      <c r="A23" s="24">
        <v>11</v>
      </c>
      <c r="B23" s="25" t="s">
        <v>61</v>
      </c>
      <c r="C23" s="26" t="s">
        <v>62</v>
      </c>
      <c r="D23" s="27" t="s">
        <v>63</v>
      </c>
      <c r="E23" s="28">
        <v>80</v>
      </c>
      <c r="F23" s="28">
        <v>77</v>
      </c>
      <c r="G23" s="28">
        <v>77</v>
      </c>
      <c r="H23" s="28">
        <v>77</v>
      </c>
      <c r="I23" s="29" t="str">
        <f t="shared" si="0"/>
        <v>Khá</v>
      </c>
      <c r="J23" s="28">
        <v>77</v>
      </c>
      <c r="K23" s="29" t="str">
        <f t="shared" si="0"/>
        <v>Khá</v>
      </c>
    </row>
    <row r="24" spans="1:11" s="30" customFormat="1" ht="15.75" x14ac:dyDescent="0.25">
      <c r="A24" s="24">
        <v>12</v>
      </c>
      <c r="B24" s="25" t="s">
        <v>64</v>
      </c>
      <c r="C24" s="26" t="s">
        <v>65</v>
      </c>
      <c r="D24" s="27" t="s">
        <v>66</v>
      </c>
      <c r="E24" s="28">
        <v>80</v>
      </c>
      <c r="F24" s="28">
        <v>90</v>
      </c>
      <c r="G24" s="28">
        <v>90</v>
      </c>
      <c r="H24" s="28">
        <v>90</v>
      </c>
      <c r="I24" s="29" t="str">
        <f t="shared" si="0"/>
        <v>Xuất sắc</v>
      </c>
      <c r="J24" s="28">
        <v>90</v>
      </c>
      <c r="K24" s="29" t="str">
        <f t="shared" si="0"/>
        <v>Xuất sắc</v>
      </c>
    </row>
    <row r="25" spans="1:11" s="30" customFormat="1" ht="15.75" x14ac:dyDescent="0.25">
      <c r="A25" s="24">
        <v>13</v>
      </c>
      <c r="B25" s="25" t="s">
        <v>67</v>
      </c>
      <c r="C25" s="26" t="s">
        <v>68</v>
      </c>
      <c r="D25" s="27" t="s">
        <v>69</v>
      </c>
      <c r="E25" s="28">
        <v>0</v>
      </c>
      <c r="F25" s="28">
        <v>0</v>
      </c>
      <c r="G25" s="28">
        <v>0</v>
      </c>
      <c r="H25" s="28">
        <v>0</v>
      </c>
      <c r="I25" s="29" t="str">
        <f t="shared" si="0"/>
        <v>Kém</v>
      </c>
      <c r="J25" s="28">
        <v>0</v>
      </c>
      <c r="K25" s="29" t="str">
        <f t="shared" si="0"/>
        <v>Kém</v>
      </c>
    </row>
    <row r="26" spans="1:11" s="30" customFormat="1" ht="15.75" x14ac:dyDescent="0.25">
      <c r="A26" s="24">
        <v>14</v>
      </c>
      <c r="B26" s="25" t="s">
        <v>70</v>
      </c>
      <c r="C26" s="26" t="s">
        <v>71</v>
      </c>
      <c r="D26" s="27" t="s">
        <v>72</v>
      </c>
      <c r="E26" s="28">
        <v>0</v>
      </c>
      <c r="F26" s="28">
        <v>0</v>
      </c>
      <c r="G26" s="28">
        <v>0</v>
      </c>
      <c r="H26" s="28">
        <v>0</v>
      </c>
      <c r="I26" s="29" t="str">
        <f t="shared" si="0"/>
        <v>Kém</v>
      </c>
      <c r="J26" s="28">
        <v>0</v>
      </c>
      <c r="K26" s="29" t="str">
        <f t="shared" si="0"/>
        <v>Kém</v>
      </c>
    </row>
    <row r="27" spans="1:11" s="30" customFormat="1" ht="15.75" x14ac:dyDescent="0.25">
      <c r="A27" s="24">
        <v>15</v>
      </c>
      <c r="B27" s="25" t="s">
        <v>73</v>
      </c>
      <c r="C27" s="26" t="s">
        <v>74</v>
      </c>
      <c r="D27" s="27" t="s">
        <v>75</v>
      </c>
      <c r="E27" s="28">
        <v>70</v>
      </c>
      <c r="F27" s="28">
        <v>80</v>
      </c>
      <c r="G27" s="28">
        <v>80</v>
      </c>
      <c r="H27" s="28">
        <v>80</v>
      </c>
      <c r="I27" s="29" t="str">
        <f t="shared" si="0"/>
        <v>Tốt</v>
      </c>
      <c r="J27" s="28">
        <v>80</v>
      </c>
      <c r="K27" s="29" t="str">
        <f t="shared" si="0"/>
        <v>Tốt</v>
      </c>
    </row>
    <row r="28" spans="1:11" s="30" customFormat="1" ht="15.75" x14ac:dyDescent="0.25">
      <c r="A28" s="24">
        <v>16</v>
      </c>
      <c r="B28" s="25" t="s">
        <v>76</v>
      </c>
      <c r="C28" s="26" t="s">
        <v>77</v>
      </c>
      <c r="D28" s="27" t="s">
        <v>78</v>
      </c>
      <c r="E28" s="28">
        <v>80</v>
      </c>
      <c r="F28" s="28">
        <v>90</v>
      </c>
      <c r="G28" s="28">
        <v>90</v>
      </c>
      <c r="H28" s="28">
        <v>90</v>
      </c>
      <c r="I28" s="29" t="str">
        <f t="shared" si="0"/>
        <v>Xuất sắc</v>
      </c>
      <c r="J28" s="28">
        <v>90</v>
      </c>
      <c r="K28" s="29" t="str">
        <f t="shared" si="0"/>
        <v>Xuất sắc</v>
      </c>
    </row>
    <row r="29" spans="1:11" s="30" customFormat="1" ht="15.75" x14ac:dyDescent="0.25">
      <c r="A29" s="24">
        <v>17</v>
      </c>
      <c r="B29" s="25" t="s">
        <v>79</v>
      </c>
      <c r="C29" s="26" t="s">
        <v>80</v>
      </c>
      <c r="D29" s="27" t="s">
        <v>81</v>
      </c>
      <c r="E29" s="28">
        <v>70</v>
      </c>
      <c r="F29" s="28">
        <v>77</v>
      </c>
      <c r="G29" s="28">
        <v>80</v>
      </c>
      <c r="H29" s="28">
        <v>80</v>
      </c>
      <c r="I29" s="29" t="str">
        <f t="shared" ref="I29:I57" si="1">IF(H29&gt;=90,"Xuất sắc",IF(H29&gt;=80,"Tốt", IF(H29&gt;=65,"Khá",IF(H29&gt;=50,"Trung bình", IF(H29&gt;=35, "Yếu", "Kém")))))</f>
        <v>Tốt</v>
      </c>
      <c r="J29" s="28">
        <v>80</v>
      </c>
      <c r="K29" s="29" t="str">
        <f t="shared" ref="K29:K57" si="2">IF(J29&gt;=90,"Xuất sắc",IF(J29&gt;=80,"Tốt", IF(J29&gt;=65,"Khá",IF(J29&gt;=50,"Trung bình", IF(J29&gt;=35, "Yếu", "Kém")))))</f>
        <v>Tốt</v>
      </c>
    </row>
    <row r="30" spans="1:11" s="30" customFormat="1" ht="15.75" x14ac:dyDescent="0.25">
      <c r="A30" s="24">
        <v>18</v>
      </c>
      <c r="B30" s="25" t="s">
        <v>82</v>
      </c>
      <c r="C30" s="26" t="s">
        <v>83</v>
      </c>
      <c r="D30" s="27" t="s">
        <v>84</v>
      </c>
      <c r="E30" s="28">
        <v>80</v>
      </c>
      <c r="F30" s="28">
        <v>90</v>
      </c>
      <c r="G30" s="28">
        <v>90</v>
      </c>
      <c r="H30" s="28">
        <v>90</v>
      </c>
      <c r="I30" s="29" t="str">
        <f t="shared" si="1"/>
        <v>Xuất sắc</v>
      </c>
      <c r="J30" s="28">
        <v>90</v>
      </c>
      <c r="K30" s="29" t="str">
        <f t="shared" si="2"/>
        <v>Xuất sắc</v>
      </c>
    </row>
    <row r="31" spans="1:11" s="30" customFormat="1" ht="15.75" x14ac:dyDescent="0.25">
      <c r="A31" s="24">
        <v>19</v>
      </c>
      <c r="B31" s="25" t="s">
        <v>85</v>
      </c>
      <c r="C31" s="26" t="s">
        <v>86</v>
      </c>
      <c r="D31" s="27" t="s">
        <v>87</v>
      </c>
      <c r="E31" s="28">
        <v>0</v>
      </c>
      <c r="F31" s="28">
        <v>0</v>
      </c>
      <c r="G31" s="28">
        <v>0</v>
      </c>
      <c r="H31" s="28">
        <v>0</v>
      </c>
      <c r="I31" s="29" t="str">
        <f t="shared" si="1"/>
        <v>Kém</v>
      </c>
      <c r="J31" s="28">
        <v>0</v>
      </c>
      <c r="K31" s="29" t="str">
        <f t="shared" si="2"/>
        <v>Kém</v>
      </c>
    </row>
    <row r="32" spans="1:11" s="30" customFormat="1" ht="15.75" x14ac:dyDescent="0.25">
      <c r="A32" s="24">
        <v>20</v>
      </c>
      <c r="B32" s="25" t="s">
        <v>88</v>
      </c>
      <c r="C32" s="26" t="s">
        <v>89</v>
      </c>
      <c r="D32" s="27" t="s">
        <v>90</v>
      </c>
      <c r="E32" s="28">
        <v>70</v>
      </c>
      <c r="F32" s="28">
        <v>90</v>
      </c>
      <c r="G32" s="28">
        <v>90</v>
      </c>
      <c r="H32" s="28">
        <v>90</v>
      </c>
      <c r="I32" s="29" t="str">
        <f t="shared" si="1"/>
        <v>Xuất sắc</v>
      </c>
      <c r="J32" s="28">
        <v>90</v>
      </c>
      <c r="K32" s="29" t="str">
        <f t="shared" si="2"/>
        <v>Xuất sắc</v>
      </c>
    </row>
    <row r="33" spans="1:11" s="30" customFormat="1" ht="15.75" x14ac:dyDescent="0.25">
      <c r="A33" s="24">
        <v>21</v>
      </c>
      <c r="B33" s="25" t="s">
        <v>91</v>
      </c>
      <c r="C33" s="26" t="s">
        <v>92</v>
      </c>
      <c r="D33" s="27" t="s">
        <v>93</v>
      </c>
      <c r="E33" s="28">
        <v>80</v>
      </c>
      <c r="F33" s="28">
        <v>90</v>
      </c>
      <c r="G33" s="28">
        <v>90</v>
      </c>
      <c r="H33" s="28">
        <v>90</v>
      </c>
      <c r="I33" s="29" t="str">
        <f t="shared" si="1"/>
        <v>Xuất sắc</v>
      </c>
      <c r="J33" s="28">
        <v>90</v>
      </c>
      <c r="K33" s="29" t="str">
        <f t="shared" si="2"/>
        <v>Xuất sắc</v>
      </c>
    </row>
    <row r="34" spans="1:11" s="30" customFormat="1" ht="15.75" x14ac:dyDescent="0.25">
      <c r="A34" s="24">
        <v>22</v>
      </c>
      <c r="B34" s="25" t="s">
        <v>94</v>
      </c>
      <c r="C34" s="26" t="s">
        <v>95</v>
      </c>
      <c r="D34" s="27" t="s">
        <v>96</v>
      </c>
      <c r="E34" s="28">
        <v>90</v>
      </c>
      <c r="F34" s="28">
        <v>90</v>
      </c>
      <c r="G34" s="28">
        <v>90</v>
      </c>
      <c r="H34" s="28">
        <v>90</v>
      </c>
      <c r="I34" s="29" t="str">
        <f t="shared" si="1"/>
        <v>Xuất sắc</v>
      </c>
      <c r="J34" s="28">
        <v>90</v>
      </c>
      <c r="K34" s="29" t="str">
        <f t="shared" si="2"/>
        <v>Xuất sắc</v>
      </c>
    </row>
    <row r="35" spans="1:11" s="30" customFormat="1" ht="15.75" x14ac:dyDescent="0.25">
      <c r="A35" s="24">
        <v>23</v>
      </c>
      <c r="B35" s="25" t="s">
        <v>97</v>
      </c>
      <c r="C35" s="26" t="s">
        <v>98</v>
      </c>
      <c r="D35" s="27" t="s">
        <v>99</v>
      </c>
      <c r="E35" s="28">
        <v>70</v>
      </c>
      <c r="F35" s="28">
        <v>90</v>
      </c>
      <c r="G35" s="28">
        <v>80</v>
      </c>
      <c r="H35" s="28">
        <v>80</v>
      </c>
      <c r="I35" s="29" t="str">
        <f t="shared" si="1"/>
        <v>Tốt</v>
      </c>
      <c r="J35" s="28">
        <v>80</v>
      </c>
      <c r="K35" s="29" t="str">
        <f t="shared" si="2"/>
        <v>Tốt</v>
      </c>
    </row>
    <row r="36" spans="1:11" s="30" customFormat="1" ht="15.75" x14ac:dyDescent="0.25">
      <c r="A36" s="24">
        <v>24</v>
      </c>
      <c r="B36" s="25" t="s">
        <v>100</v>
      </c>
      <c r="C36" s="26" t="s">
        <v>101</v>
      </c>
      <c r="D36" s="27" t="s">
        <v>102</v>
      </c>
      <c r="E36" s="28">
        <v>80</v>
      </c>
      <c r="F36" s="28">
        <v>77</v>
      </c>
      <c r="G36" s="28">
        <v>80</v>
      </c>
      <c r="H36" s="28">
        <v>80</v>
      </c>
      <c r="I36" s="29" t="str">
        <f t="shared" si="1"/>
        <v>Tốt</v>
      </c>
      <c r="J36" s="28">
        <v>80</v>
      </c>
      <c r="K36" s="29" t="str">
        <f t="shared" si="2"/>
        <v>Tốt</v>
      </c>
    </row>
    <row r="37" spans="1:11" s="30" customFormat="1" ht="15.75" x14ac:dyDescent="0.25">
      <c r="A37" s="24">
        <v>25</v>
      </c>
      <c r="B37" s="25" t="s">
        <v>103</v>
      </c>
      <c r="C37" s="26" t="s">
        <v>104</v>
      </c>
      <c r="D37" s="27" t="s">
        <v>105</v>
      </c>
      <c r="E37" s="28">
        <v>0</v>
      </c>
      <c r="F37" s="28">
        <v>0</v>
      </c>
      <c r="G37" s="28">
        <v>0</v>
      </c>
      <c r="H37" s="28">
        <v>0</v>
      </c>
      <c r="I37" s="29" t="str">
        <f t="shared" si="1"/>
        <v>Kém</v>
      </c>
      <c r="J37" s="28">
        <v>0</v>
      </c>
      <c r="K37" s="29" t="str">
        <f t="shared" si="2"/>
        <v>Kém</v>
      </c>
    </row>
    <row r="38" spans="1:11" s="30" customFormat="1" ht="15.75" x14ac:dyDescent="0.25">
      <c r="A38" s="24">
        <v>26</v>
      </c>
      <c r="B38" s="25" t="s">
        <v>106</v>
      </c>
      <c r="C38" s="26" t="s">
        <v>107</v>
      </c>
      <c r="D38" s="27" t="s">
        <v>108</v>
      </c>
      <c r="E38" s="28">
        <v>70</v>
      </c>
      <c r="F38" s="28">
        <v>80</v>
      </c>
      <c r="G38" s="28">
        <v>80</v>
      </c>
      <c r="H38" s="28">
        <v>80</v>
      </c>
      <c r="I38" s="29" t="str">
        <f t="shared" si="1"/>
        <v>Tốt</v>
      </c>
      <c r="J38" s="28">
        <v>80</v>
      </c>
      <c r="K38" s="29" t="str">
        <f t="shared" si="2"/>
        <v>Tốt</v>
      </c>
    </row>
    <row r="39" spans="1:11" s="30" customFormat="1" ht="15.75" x14ac:dyDescent="0.25">
      <c r="A39" s="24">
        <v>27</v>
      </c>
      <c r="B39" s="25" t="s">
        <v>109</v>
      </c>
      <c r="C39" s="26" t="s">
        <v>110</v>
      </c>
      <c r="D39" s="27" t="s">
        <v>111</v>
      </c>
      <c r="E39" s="28">
        <v>70</v>
      </c>
      <c r="F39" s="28">
        <v>90</v>
      </c>
      <c r="G39" s="28">
        <v>80</v>
      </c>
      <c r="H39" s="28">
        <v>80</v>
      </c>
      <c r="I39" s="29" t="str">
        <f t="shared" si="1"/>
        <v>Tốt</v>
      </c>
      <c r="J39" s="28">
        <v>80</v>
      </c>
      <c r="K39" s="29" t="str">
        <f t="shared" si="2"/>
        <v>Tốt</v>
      </c>
    </row>
    <row r="40" spans="1:11" s="30" customFormat="1" ht="15.75" x14ac:dyDescent="0.25">
      <c r="A40" s="24">
        <v>28</v>
      </c>
      <c r="B40" s="25" t="s">
        <v>112</v>
      </c>
      <c r="C40" s="26" t="s">
        <v>113</v>
      </c>
      <c r="D40" s="27" t="s">
        <v>114</v>
      </c>
      <c r="E40" s="28">
        <v>70</v>
      </c>
      <c r="F40" s="28">
        <v>77</v>
      </c>
      <c r="G40" s="28">
        <v>80</v>
      </c>
      <c r="H40" s="28">
        <v>80</v>
      </c>
      <c r="I40" s="29" t="str">
        <f t="shared" si="1"/>
        <v>Tốt</v>
      </c>
      <c r="J40" s="28">
        <v>80</v>
      </c>
      <c r="K40" s="29" t="str">
        <f t="shared" si="2"/>
        <v>Tốt</v>
      </c>
    </row>
    <row r="41" spans="1:11" s="30" customFormat="1" ht="15.75" x14ac:dyDescent="0.25">
      <c r="A41" s="24">
        <v>29</v>
      </c>
      <c r="B41" s="25" t="s">
        <v>115</v>
      </c>
      <c r="C41" s="26" t="s">
        <v>116</v>
      </c>
      <c r="D41" s="27" t="s">
        <v>117</v>
      </c>
      <c r="E41" s="28">
        <v>0</v>
      </c>
      <c r="F41" s="28">
        <v>0</v>
      </c>
      <c r="G41" s="28">
        <v>0</v>
      </c>
      <c r="H41" s="28">
        <v>0</v>
      </c>
      <c r="I41" s="29" t="str">
        <f t="shared" si="1"/>
        <v>Kém</v>
      </c>
      <c r="J41" s="28">
        <v>0</v>
      </c>
      <c r="K41" s="29" t="str">
        <f t="shared" si="2"/>
        <v>Kém</v>
      </c>
    </row>
    <row r="42" spans="1:11" s="30" customFormat="1" ht="15.75" x14ac:dyDescent="0.25">
      <c r="A42" s="24">
        <v>30</v>
      </c>
      <c r="B42" s="25" t="s">
        <v>118</v>
      </c>
      <c r="C42" s="26" t="s">
        <v>119</v>
      </c>
      <c r="D42" s="27" t="s">
        <v>120</v>
      </c>
      <c r="E42" s="28">
        <v>80</v>
      </c>
      <c r="F42" s="28">
        <v>80</v>
      </c>
      <c r="G42" s="28">
        <v>80</v>
      </c>
      <c r="H42" s="28">
        <v>80</v>
      </c>
      <c r="I42" s="29" t="str">
        <f t="shared" si="1"/>
        <v>Tốt</v>
      </c>
      <c r="J42" s="28">
        <v>80</v>
      </c>
      <c r="K42" s="29" t="str">
        <f t="shared" si="2"/>
        <v>Tốt</v>
      </c>
    </row>
    <row r="43" spans="1:11" s="30" customFormat="1" ht="15.75" x14ac:dyDescent="0.25">
      <c r="A43" s="24">
        <v>31</v>
      </c>
      <c r="B43" s="25" t="s">
        <v>121</v>
      </c>
      <c r="C43" s="26" t="s">
        <v>122</v>
      </c>
      <c r="D43" s="27" t="s">
        <v>123</v>
      </c>
      <c r="E43" s="28">
        <v>94</v>
      </c>
      <c r="F43" s="28">
        <v>94</v>
      </c>
      <c r="G43" s="28">
        <v>90</v>
      </c>
      <c r="H43" s="28">
        <v>90</v>
      </c>
      <c r="I43" s="29" t="str">
        <f t="shared" si="1"/>
        <v>Xuất sắc</v>
      </c>
      <c r="J43" s="28">
        <v>90</v>
      </c>
      <c r="K43" s="29" t="str">
        <f t="shared" si="2"/>
        <v>Xuất sắc</v>
      </c>
    </row>
    <row r="44" spans="1:11" s="30" customFormat="1" ht="15.75" x14ac:dyDescent="0.25">
      <c r="A44" s="24">
        <v>32</v>
      </c>
      <c r="B44" s="25" t="s">
        <v>124</v>
      </c>
      <c r="C44" s="26" t="s">
        <v>125</v>
      </c>
      <c r="D44" s="27" t="s">
        <v>126</v>
      </c>
      <c r="E44" s="28">
        <v>80</v>
      </c>
      <c r="F44" s="28">
        <v>90</v>
      </c>
      <c r="G44" s="28">
        <v>90</v>
      </c>
      <c r="H44" s="28">
        <v>90</v>
      </c>
      <c r="I44" s="29" t="str">
        <f t="shared" si="1"/>
        <v>Xuất sắc</v>
      </c>
      <c r="J44" s="28">
        <v>90</v>
      </c>
      <c r="K44" s="29" t="str">
        <f t="shared" si="2"/>
        <v>Xuất sắc</v>
      </c>
    </row>
    <row r="45" spans="1:11" s="30" customFormat="1" ht="15.75" x14ac:dyDescent="0.25">
      <c r="A45" s="24">
        <v>33</v>
      </c>
      <c r="B45" s="25" t="s">
        <v>127</v>
      </c>
      <c r="C45" s="26" t="s">
        <v>128</v>
      </c>
      <c r="D45" s="27" t="s">
        <v>129</v>
      </c>
      <c r="E45" s="28">
        <v>100</v>
      </c>
      <c r="F45" s="28">
        <v>97</v>
      </c>
      <c r="G45" s="28">
        <v>90</v>
      </c>
      <c r="H45" s="28">
        <v>90</v>
      </c>
      <c r="I45" s="29" t="str">
        <f t="shared" si="1"/>
        <v>Xuất sắc</v>
      </c>
      <c r="J45" s="28">
        <v>90</v>
      </c>
      <c r="K45" s="29" t="str">
        <f t="shared" si="2"/>
        <v>Xuất sắc</v>
      </c>
    </row>
    <row r="46" spans="1:11" s="30" customFormat="1" ht="15.75" x14ac:dyDescent="0.25">
      <c r="A46" s="24">
        <v>34</v>
      </c>
      <c r="B46" s="25" t="s">
        <v>130</v>
      </c>
      <c r="C46" s="26" t="s">
        <v>131</v>
      </c>
      <c r="D46" s="27" t="s">
        <v>132</v>
      </c>
      <c r="E46" s="28">
        <v>82</v>
      </c>
      <c r="F46" s="28">
        <v>79</v>
      </c>
      <c r="G46" s="28">
        <v>82</v>
      </c>
      <c r="H46" s="28">
        <v>82</v>
      </c>
      <c r="I46" s="29" t="str">
        <f t="shared" si="1"/>
        <v>Tốt</v>
      </c>
      <c r="J46" s="28">
        <v>82</v>
      </c>
      <c r="K46" s="29" t="str">
        <f t="shared" si="2"/>
        <v>Tốt</v>
      </c>
    </row>
    <row r="47" spans="1:11" s="30" customFormat="1" ht="15.75" x14ac:dyDescent="0.25">
      <c r="A47" s="24">
        <v>35</v>
      </c>
      <c r="B47" s="25" t="s">
        <v>133</v>
      </c>
      <c r="C47" s="26" t="s">
        <v>134</v>
      </c>
      <c r="D47" s="27" t="s">
        <v>135</v>
      </c>
      <c r="E47" s="28">
        <v>80</v>
      </c>
      <c r="F47" s="28">
        <v>90</v>
      </c>
      <c r="G47" s="28">
        <v>80</v>
      </c>
      <c r="H47" s="28">
        <v>80</v>
      </c>
      <c r="I47" s="29" t="str">
        <f t="shared" si="1"/>
        <v>Tốt</v>
      </c>
      <c r="J47" s="28">
        <v>80</v>
      </c>
      <c r="K47" s="29" t="str">
        <f t="shared" si="2"/>
        <v>Tốt</v>
      </c>
    </row>
    <row r="48" spans="1:11" s="30" customFormat="1" ht="15.75" x14ac:dyDescent="0.25">
      <c r="A48" s="24">
        <v>36</v>
      </c>
      <c r="B48" s="25" t="s">
        <v>136</v>
      </c>
      <c r="C48" s="26" t="s">
        <v>137</v>
      </c>
      <c r="D48" s="27" t="s">
        <v>123</v>
      </c>
      <c r="E48" s="28">
        <v>70</v>
      </c>
      <c r="F48" s="28">
        <v>90</v>
      </c>
      <c r="G48" s="28">
        <v>80</v>
      </c>
      <c r="H48" s="28">
        <v>80</v>
      </c>
      <c r="I48" s="29" t="str">
        <f t="shared" si="1"/>
        <v>Tốt</v>
      </c>
      <c r="J48" s="28">
        <v>80</v>
      </c>
      <c r="K48" s="29" t="str">
        <f t="shared" si="2"/>
        <v>Tốt</v>
      </c>
    </row>
    <row r="49" spans="1:11" s="30" customFormat="1" ht="15.75" x14ac:dyDescent="0.25">
      <c r="A49" s="24">
        <v>37</v>
      </c>
      <c r="B49" s="25" t="s">
        <v>138</v>
      </c>
      <c r="C49" s="26" t="s">
        <v>139</v>
      </c>
      <c r="D49" s="27" t="s">
        <v>140</v>
      </c>
      <c r="E49" s="28">
        <v>70</v>
      </c>
      <c r="F49" s="28">
        <v>0</v>
      </c>
      <c r="G49" s="28">
        <v>80</v>
      </c>
      <c r="H49" s="28">
        <v>80</v>
      </c>
      <c r="I49" s="29" t="str">
        <f t="shared" si="1"/>
        <v>Tốt</v>
      </c>
      <c r="J49" s="28">
        <v>80</v>
      </c>
      <c r="K49" s="29" t="str">
        <f t="shared" si="2"/>
        <v>Tốt</v>
      </c>
    </row>
    <row r="50" spans="1:11" s="30" customFormat="1" ht="15.75" x14ac:dyDescent="0.25">
      <c r="A50" s="24">
        <v>38</v>
      </c>
      <c r="B50" s="25" t="s">
        <v>141</v>
      </c>
      <c r="C50" s="26" t="s">
        <v>142</v>
      </c>
      <c r="D50" s="27" t="s">
        <v>143</v>
      </c>
      <c r="E50" s="28">
        <v>70</v>
      </c>
      <c r="F50" s="28">
        <v>90</v>
      </c>
      <c r="G50" s="28">
        <v>80</v>
      </c>
      <c r="H50" s="28">
        <v>80</v>
      </c>
      <c r="I50" s="29" t="str">
        <f t="shared" si="1"/>
        <v>Tốt</v>
      </c>
      <c r="J50" s="28">
        <v>80</v>
      </c>
      <c r="K50" s="29" t="str">
        <f t="shared" si="2"/>
        <v>Tốt</v>
      </c>
    </row>
    <row r="51" spans="1:11" s="30" customFormat="1" ht="15.75" x14ac:dyDescent="0.25">
      <c r="A51" s="24">
        <v>39</v>
      </c>
      <c r="B51" s="25" t="s">
        <v>144</v>
      </c>
      <c r="C51" s="26" t="s">
        <v>145</v>
      </c>
      <c r="D51" s="27" t="s">
        <v>146</v>
      </c>
      <c r="E51" s="28">
        <v>98</v>
      </c>
      <c r="F51" s="28">
        <v>98</v>
      </c>
      <c r="G51" s="28">
        <v>90</v>
      </c>
      <c r="H51" s="28">
        <v>90</v>
      </c>
      <c r="I51" s="29" t="str">
        <f t="shared" si="1"/>
        <v>Xuất sắc</v>
      </c>
      <c r="J51" s="28">
        <v>90</v>
      </c>
      <c r="K51" s="29" t="str">
        <f t="shared" si="2"/>
        <v>Xuất sắc</v>
      </c>
    </row>
    <row r="52" spans="1:11" s="30" customFormat="1" ht="15.75" x14ac:dyDescent="0.25">
      <c r="A52" s="24">
        <v>40</v>
      </c>
      <c r="B52" s="25" t="s">
        <v>147</v>
      </c>
      <c r="C52" s="26" t="s">
        <v>148</v>
      </c>
      <c r="D52" s="27" t="s">
        <v>149</v>
      </c>
      <c r="E52" s="28">
        <v>70</v>
      </c>
      <c r="F52" s="28">
        <v>80</v>
      </c>
      <c r="G52" s="28">
        <v>80</v>
      </c>
      <c r="H52" s="28">
        <v>80</v>
      </c>
      <c r="I52" s="29" t="str">
        <f t="shared" si="1"/>
        <v>Tốt</v>
      </c>
      <c r="J52" s="28">
        <v>80</v>
      </c>
      <c r="K52" s="29" t="str">
        <f t="shared" si="2"/>
        <v>Tốt</v>
      </c>
    </row>
    <row r="53" spans="1:11" s="30" customFormat="1" ht="15.75" x14ac:dyDescent="0.25">
      <c r="A53" s="24">
        <v>41</v>
      </c>
      <c r="B53" s="25" t="s">
        <v>150</v>
      </c>
      <c r="C53" s="26" t="s">
        <v>151</v>
      </c>
      <c r="D53" s="27" t="s">
        <v>152</v>
      </c>
      <c r="E53" s="28">
        <v>80</v>
      </c>
      <c r="F53" s="28">
        <v>100</v>
      </c>
      <c r="G53" s="28">
        <v>80</v>
      </c>
      <c r="H53" s="28">
        <v>80</v>
      </c>
      <c r="I53" s="29" t="str">
        <f t="shared" si="1"/>
        <v>Tốt</v>
      </c>
      <c r="J53" s="28">
        <v>80</v>
      </c>
      <c r="K53" s="29" t="str">
        <f t="shared" si="2"/>
        <v>Tốt</v>
      </c>
    </row>
    <row r="54" spans="1:11" s="30" customFormat="1" ht="15.75" x14ac:dyDescent="0.25">
      <c r="A54" s="24">
        <v>42</v>
      </c>
      <c r="B54" s="25" t="s">
        <v>153</v>
      </c>
      <c r="C54" s="26" t="s">
        <v>154</v>
      </c>
      <c r="D54" s="27" t="s">
        <v>155</v>
      </c>
      <c r="E54" s="28">
        <v>90</v>
      </c>
      <c r="F54" s="28">
        <v>90</v>
      </c>
      <c r="G54" s="28">
        <v>90</v>
      </c>
      <c r="H54" s="28">
        <v>90</v>
      </c>
      <c r="I54" s="29" t="str">
        <f t="shared" si="1"/>
        <v>Xuất sắc</v>
      </c>
      <c r="J54" s="28">
        <v>90</v>
      </c>
      <c r="K54" s="29" t="str">
        <f t="shared" si="2"/>
        <v>Xuất sắc</v>
      </c>
    </row>
    <row r="55" spans="1:11" s="30" customFormat="1" ht="15.75" x14ac:dyDescent="0.25">
      <c r="A55" s="24">
        <v>43</v>
      </c>
      <c r="B55" s="25" t="s">
        <v>156</v>
      </c>
      <c r="C55" s="26" t="s">
        <v>157</v>
      </c>
      <c r="D55" s="27" t="s">
        <v>158</v>
      </c>
      <c r="E55" s="28">
        <v>90</v>
      </c>
      <c r="F55" s="28">
        <v>90</v>
      </c>
      <c r="G55" s="28">
        <v>90</v>
      </c>
      <c r="H55" s="28">
        <v>90</v>
      </c>
      <c r="I55" s="29" t="str">
        <f t="shared" si="1"/>
        <v>Xuất sắc</v>
      </c>
      <c r="J55" s="28">
        <v>90</v>
      </c>
      <c r="K55" s="29" t="str">
        <f t="shared" si="2"/>
        <v>Xuất sắc</v>
      </c>
    </row>
    <row r="56" spans="1:11" s="30" customFormat="1" ht="15.75" x14ac:dyDescent="0.25">
      <c r="A56" s="24">
        <v>44</v>
      </c>
      <c r="B56" s="25" t="s">
        <v>159</v>
      </c>
      <c r="C56" s="26" t="s">
        <v>160</v>
      </c>
      <c r="D56" s="27" t="s">
        <v>161</v>
      </c>
      <c r="E56" s="28">
        <v>0</v>
      </c>
      <c r="F56" s="28">
        <v>0</v>
      </c>
      <c r="G56" s="28">
        <v>0</v>
      </c>
      <c r="H56" s="28">
        <v>0</v>
      </c>
      <c r="I56" s="29" t="str">
        <f t="shared" si="1"/>
        <v>Kém</v>
      </c>
      <c r="J56" s="28">
        <v>0</v>
      </c>
      <c r="K56" s="29" t="str">
        <f t="shared" si="2"/>
        <v>Kém</v>
      </c>
    </row>
    <row r="57" spans="1:11" s="30" customFormat="1" ht="15.75" x14ac:dyDescent="0.25">
      <c r="A57" s="24">
        <v>45</v>
      </c>
      <c r="B57" s="25" t="s">
        <v>162</v>
      </c>
      <c r="C57" s="26" t="s">
        <v>163</v>
      </c>
      <c r="D57" s="27" t="s">
        <v>164</v>
      </c>
      <c r="E57" s="28">
        <v>80</v>
      </c>
      <c r="F57" s="28">
        <v>75</v>
      </c>
      <c r="G57" s="28">
        <v>75</v>
      </c>
      <c r="H57" s="28">
        <v>75</v>
      </c>
      <c r="I57" s="29" t="str">
        <f t="shared" si="1"/>
        <v>Khá</v>
      </c>
      <c r="J57" s="28">
        <v>75</v>
      </c>
      <c r="K57" s="29" t="str">
        <f t="shared" si="2"/>
        <v>Khá</v>
      </c>
    </row>
    <row r="59" spans="1:11" ht="16.5" x14ac:dyDescent="0.25">
      <c r="A59" s="32" t="s">
        <v>165</v>
      </c>
      <c r="B59" s="32"/>
      <c r="C59" s="32"/>
      <c r="D59" s="32"/>
    </row>
  </sheetData>
  <mergeCells count="19">
    <mergeCell ref="A6:K6"/>
    <mergeCell ref="A1:D1"/>
    <mergeCell ref="G1:K1"/>
    <mergeCell ref="A2:D2"/>
    <mergeCell ref="G2:K2"/>
    <mergeCell ref="A5:K5"/>
    <mergeCell ref="A59:D59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</mergeCells>
  <phoneticPr fontId="1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AFEF-C0AD-4089-BF51-1C08902A934D}">
  <dimension ref="A1:K62"/>
  <sheetViews>
    <sheetView workbookViewId="0">
      <selection activeCell="A6" sqref="A6:K6"/>
    </sheetView>
  </sheetViews>
  <sheetFormatPr defaultColWidth="17.125" defaultRowHeight="14.25" x14ac:dyDescent="0.2"/>
  <cols>
    <col min="1" max="1" width="4.75" style="7" bestFit="1" customWidth="1"/>
    <col min="2" max="2" width="8.875" bestFit="1" customWidth="1"/>
    <col min="3" max="3" width="16.875" bestFit="1" customWidth="1"/>
    <col min="4" max="4" width="9.875" bestFit="1" customWidth="1"/>
    <col min="5" max="5" width="6.875" style="7" bestFit="1" customWidth="1"/>
    <col min="6" max="6" width="5.375" style="7" bestFit="1" customWidth="1"/>
    <col min="7" max="7" width="7.125" style="7" customWidth="1"/>
    <col min="8" max="8" width="5.375" style="7" bestFit="1" customWidth="1"/>
    <col min="9" max="9" width="8.875" bestFit="1" customWidth="1"/>
    <col min="10" max="10" width="5.375" style="7" bestFit="1" customWidth="1"/>
    <col min="11" max="11" width="8.875" bestFit="1" customWidth="1"/>
  </cols>
  <sheetData>
    <row r="1" spans="1:11" ht="16.5" x14ac:dyDescent="0.2">
      <c r="A1" s="58" t="s">
        <v>0</v>
      </c>
      <c r="B1" s="58"/>
      <c r="C1" s="58"/>
      <c r="D1" s="58"/>
      <c r="G1" s="59" t="s">
        <v>2</v>
      </c>
      <c r="H1" s="59"/>
      <c r="I1" s="59"/>
      <c r="J1" s="59"/>
      <c r="K1" s="59"/>
    </row>
    <row r="2" spans="1:11" ht="16.5" x14ac:dyDescent="0.2">
      <c r="A2" s="60" t="s">
        <v>1</v>
      </c>
      <c r="B2" s="60"/>
      <c r="C2" s="60"/>
      <c r="D2" s="60"/>
      <c r="G2" s="59" t="s">
        <v>3</v>
      </c>
      <c r="H2" s="59"/>
      <c r="I2" s="59"/>
      <c r="J2" s="59"/>
      <c r="K2" s="59"/>
    </row>
    <row r="3" spans="1:11" ht="16.5" x14ac:dyDescent="0.2">
      <c r="A3" s="8"/>
    </row>
    <row r="5" spans="1:1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9.5" x14ac:dyDescent="0.2">
      <c r="A6" s="49" t="s">
        <v>306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19.5" x14ac:dyDescent="0.2">
      <c r="A7" s="49" t="s">
        <v>17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x14ac:dyDescent="0.2">
      <c r="A10" s="50" t="s">
        <v>5</v>
      </c>
      <c r="B10" s="52" t="s">
        <v>6</v>
      </c>
      <c r="C10" s="52" t="s">
        <v>7</v>
      </c>
      <c r="D10" s="52" t="s">
        <v>8</v>
      </c>
      <c r="E10" s="42" t="s">
        <v>28</v>
      </c>
      <c r="F10" s="42" t="s">
        <v>29</v>
      </c>
      <c r="G10" s="42" t="s">
        <v>30</v>
      </c>
      <c r="H10" s="54" t="s">
        <v>10</v>
      </c>
      <c r="I10" s="55"/>
      <c r="J10" s="54" t="s">
        <v>10</v>
      </c>
      <c r="K10" s="55"/>
    </row>
    <row r="11" spans="1:11" ht="30.75" customHeight="1" x14ac:dyDescent="0.2">
      <c r="A11" s="51"/>
      <c r="B11" s="53"/>
      <c r="C11" s="53"/>
      <c r="D11" s="53"/>
      <c r="E11" s="43"/>
      <c r="F11" s="43"/>
      <c r="G11" s="43"/>
      <c r="H11" s="56" t="s">
        <v>11</v>
      </c>
      <c r="I11" s="57"/>
      <c r="J11" s="56" t="s">
        <v>26</v>
      </c>
      <c r="K11" s="57"/>
    </row>
    <row r="12" spans="1:11" ht="15.75" x14ac:dyDescent="0.2">
      <c r="A12" s="51"/>
      <c r="B12" s="53"/>
      <c r="C12" s="53"/>
      <c r="D12" s="53"/>
      <c r="E12" s="44"/>
      <c r="F12" s="44"/>
      <c r="G12" s="44"/>
      <c r="H12" s="1" t="s">
        <v>9</v>
      </c>
      <c r="I12" s="1" t="s">
        <v>12</v>
      </c>
      <c r="J12" s="1" t="s">
        <v>9</v>
      </c>
      <c r="K12" s="1" t="s">
        <v>12</v>
      </c>
    </row>
    <row r="13" spans="1:11" ht="15.75" x14ac:dyDescent="0.2">
      <c r="A13" s="22">
        <v>1</v>
      </c>
      <c r="B13" s="25" t="s">
        <v>166</v>
      </c>
      <c r="C13" s="26" t="s">
        <v>167</v>
      </c>
      <c r="D13" s="31" t="s">
        <v>168</v>
      </c>
      <c r="E13" s="22">
        <v>80</v>
      </c>
      <c r="F13" s="22">
        <v>80</v>
      </c>
      <c r="G13" s="22">
        <v>80</v>
      </c>
      <c r="H13" s="22">
        <v>80</v>
      </c>
      <c r="I13" s="19" t="s">
        <v>14</v>
      </c>
      <c r="J13" s="22">
        <v>80</v>
      </c>
      <c r="K13" s="19" t="s">
        <v>14</v>
      </c>
    </row>
    <row r="14" spans="1:11" ht="31.5" x14ac:dyDescent="0.2">
      <c r="A14" s="22">
        <v>2</v>
      </c>
      <c r="B14" s="25" t="s">
        <v>169</v>
      </c>
      <c r="C14" s="26" t="s">
        <v>170</v>
      </c>
      <c r="D14" s="31" t="s">
        <v>171</v>
      </c>
      <c r="E14" s="22">
        <v>90</v>
      </c>
      <c r="F14" s="22">
        <v>90</v>
      </c>
      <c r="G14" s="22">
        <v>90</v>
      </c>
      <c r="H14" s="22">
        <v>90</v>
      </c>
      <c r="I14" s="19" t="s">
        <v>13</v>
      </c>
      <c r="J14" s="22">
        <v>90</v>
      </c>
      <c r="K14" s="19" t="s">
        <v>13</v>
      </c>
    </row>
    <row r="15" spans="1:11" ht="15.75" x14ac:dyDescent="0.2">
      <c r="A15" s="22">
        <v>3</v>
      </c>
      <c r="B15" s="25" t="s">
        <v>172</v>
      </c>
      <c r="C15" s="26" t="s">
        <v>173</v>
      </c>
      <c r="D15" s="31" t="s">
        <v>174</v>
      </c>
      <c r="E15" s="22">
        <v>80</v>
      </c>
      <c r="F15" s="22">
        <v>70</v>
      </c>
      <c r="G15" s="22">
        <v>80</v>
      </c>
      <c r="H15" s="22">
        <v>80</v>
      </c>
      <c r="I15" s="19" t="s">
        <v>14</v>
      </c>
      <c r="J15" s="22">
        <v>80</v>
      </c>
      <c r="K15" s="19" t="s">
        <v>14</v>
      </c>
    </row>
    <row r="16" spans="1:11" ht="15.75" x14ac:dyDescent="0.2">
      <c r="A16" s="22">
        <v>4</v>
      </c>
      <c r="B16" s="25" t="s">
        <v>175</v>
      </c>
      <c r="C16" s="26" t="s">
        <v>176</v>
      </c>
      <c r="D16" s="31" t="s">
        <v>177</v>
      </c>
      <c r="E16" s="22">
        <v>80</v>
      </c>
      <c r="F16" s="22">
        <v>80</v>
      </c>
      <c r="G16" s="22">
        <v>80</v>
      </c>
      <c r="H16" s="22">
        <v>80</v>
      </c>
      <c r="I16" s="19" t="s">
        <v>14</v>
      </c>
      <c r="J16" s="22">
        <v>80</v>
      </c>
      <c r="K16" s="19" t="s">
        <v>14</v>
      </c>
    </row>
    <row r="17" spans="1:11" ht="31.5" x14ac:dyDescent="0.2">
      <c r="A17" s="22">
        <v>5</v>
      </c>
      <c r="B17" s="25" t="s">
        <v>178</v>
      </c>
      <c r="C17" s="26" t="s">
        <v>179</v>
      </c>
      <c r="D17" s="31" t="s">
        <v>161</v>
      </c>
      <c r="E17" s="22">
        <v>65</v>
      </c>
      <c r="F17" s="22">
        <v>65</v>
      </c>
      <c r="G17" s="22">
        <v>65</v>
      </c>
      <c r="H17" s="22">
        <v>65</v>
      </c>
      <c r="I17" s="19" t="s">
        <v>16</v>
      </c>
      <c r="J17" s="22">
        <v>65</v>
      </c>
      <c r="K17" s="19" t="s">
        <v>16</v>
      </c>
    </row>
    <row r="18" spans="1:11" ht="15.75" x14ac:dyDescent="0.2">
      <c r="A18" s="22">
        <v>6</v>
      </c>
      <c r="B18" s="25" t="s">
        <v>180</v>
      </c>
      <c r="C18" s="26" t="s">
        <v>181</v>
      </c>
      <c r="D18" s="31" t="s">
        <v>182</v>
      </c>
      <c r="E18" s="22">
        <v>90</v>
      </c>
      <c r="F18" s="22">
        <v>90</v>
      </c>
      <c r="G18" s="22">
        <v>90</v>
      </c>
      <c r="H18" s="22">
        <v>90</v>
      </c>
      <c r="I18" s="19" t="s">
        <v>13</v>
      </c>
      <c r="J18" s="22">
        <v>90</v>
      </c>
      <c r="K18" s="19" t="s">
        <v>13</v>
      </c>
    </row>
    <row r="19" spans="1:11" ht="15.75" x14ac:dyDescent="0.2">
      <c r="A19" s="22">
        <v>7</v>
      </c>
      <c r="B19" s="25" t="s">
        <v>183</v>
      </c>
      <c r="C19" s="26" t="s">
        <v>184</v>
      </c>
      <c r="D19" s="31" t="s">
        <v>185</v>
      </c>
      <c r="E19" s="22">
        <v>85</v>
      </c>
      <c r="F19" s="22">
        <v>90</v>
      </c>
      <c r="G19" s="22">
        <v>90</v>
      </c>
      <c r="H19" s="22">
        <v>90</v>
      </c>
      <c r="I19" s="19" t="s">
        <v>13</v>
      </c>
      <c r="J19" s="22">
        <v>90</v>
      </c>
      <c r="K19" s="19" t="s">
        <v>13</v>
      </c>
    </row>
    <row r="20" spans="1:11" ht="15.75" x14ac:dyDescent="0.2">
      <c r="A20" s="22">
        <v>8</v>
      </c>
      <c r="B20" s="25" t="s">
        <v>186</v>
      </c>
      <c r="C20" s="26" t="s">
        <v>187</v>
      </c>
      <c r="D20" s="31" t="s">
        <v>188</v>
      </c>
      <c r="E20" s="22">
        <v>90</v>
      </c>
      <c r="F20" s="22">
        <v>90</v>
      </c>
      <c r="G20" s="22">
        <v>90</v>
      </c>
      <c r="H20" s="22">
        <v>90</v>
      </c>
      <c r="I20" s="19" t="s">
        <v>13</v>
      </c>
      <c r="J20" s="22">
        <v>90</v>
      </c>
      <c r="K20" s="19" t="s">
        <v>13</v>
      </c>
    </row>
    <row r="21" spans="1:11" ht="15.75" x14ac:dyDescent="0.2">
      <c r="A21" s="22">
        <v>9</v>
      </c>
      <c r="B21" s="25" t="s">
        <v>189</v>
      </c>
      <c r="C21" s="26" t="s">
        <v>190</v>
      </c>
      <c r="D21" s="31" t="s">
        <v>191</v>
      </c>
      <c r="E21" s="22">
        <v>80</v>
      </c>
      <c r="F21" s="22">
        <v>90</v>
      </c>
      <c r="G21" s="22">
        <v>90</v>
      </c>
      <c r="H21" s="22">
        <v>90</v>
      </c>
      <c r="I21" s="19" t="s">
        <v>13</v>
      </c>
      <c r="J21" s="22">
        <v>90</v>
      </c>
      <c r="K21" s="19" t="s">
        <v>13</v>
      </c>
    </row>
    <row r="22" spans="1:11" ht="15.75" x14ac:dyDescent="0.2">
      <c r="A22" s="22">
        <v>10</v>
      </c>
      <c r="B22" s="25" t="s">
        <v>192</v>
      </c>
      <c r="C22" s="26" t="s">
        <v>193</v>
      </c>
      <c r="D22" s="31" t="s">
        <v>168</v>
      </c>
      <c r="E22" s="22">
        <v>80</v>
      </c>
      <c r="F22" s="22">
        <v>80</v>
      </c>
      <c r="G22" s="22">
        <v>80</v>
      </c>
      <c r="H22" s="22">
        <v>80</v>
      </c>
      <c r="I22" s="19" t="s">
        <v>14</v>
      </c>
      <c r="J22" s="22">
        <v>80</v>
      </c>
      <c r="K22" s="19" t="s">
        <v>14</v>
      </c>
    </row>
    <row r="23" spans="1:11" ht="15.75" x14ac:dyDescent="0.2">
      <c r="A23" s="22">
        <v>11</v>
      </c>
      <c r="B23" s="25" t="s">
        <v>194</v>
      </c>
      <c r="C23" s="26" t="s">
        <v>195</v>
      </c>
      <c r="D23" s="31" t="s">
        <v>196</v>
      </c>
      <c r="E23" s="22">
        <v>90</v>
      </c>
      <c r="F23" s="22">
        <v>90</v>
      </c>
      <c r="G23" s="22">
        <v>90</v>
      </c>
      <c r="H23" s="22">
        <v>90</v>
      </c>
      <c r="I23" s="19" t="s">
        <v>13</v>
      </c>
      <c r="J23" s="22">
        <v>90</v>
      </c>
      <c r="K23" s="19" t="s">
        <v>13</v>
      </c>
    </row>
    <row r="24" spans="1:11" ht="15.75" x14ac:dyDescent="0.2">
      <c r="A24" s="22">
        <v>12</v>
      </c>
      <c r="B24" s="25" t="s">
        <v>197</v>
      </c>
      <c r="C24" s="26" t="s">
        <v>198</v>
      </c>
      <c r="D24" s="31" t="s">
        <v>48</v>
      </c>
      <c r="E24" s="22">
        <v>90</v>
      </c>
      <c r="F24" s="22">
        <v>90</v>
      </c>
      <c r="G24" s="22">
        <v>90</v>
      </c>
      <c r="H24" s="22">
        <v>90</v>
      </c>
      <c r="I24" s="19" t="s">
        <v>13</v>
      </c>
      <c r="J24" s="22">
        <v>90</v>
      </c>
      <c r="K24" s="19" t="s">
        <v>13</v>
      </c>
    </row>
    <row r="25" spans="1:11" ht="15.75" x14ac:dyDescent="0.2">
      <c r="A25" s="22">
        <v>13</v>
      </c>
      <c r="B25" s="25" t="s">
        <v>199</v>
      </c>
      <c r="C25" s="26" t="s">
        <v>200</v>
      </c>
      <c r="D25" s="31" t="s">
        <v>201</v>
      </c>
      <c r="E25" s="22">
        <v>70</v>
      </c>
      <c r="F25" s="22">
        <v>80</v>
      </c>
      <c r="G25" s="22">
        <v>90</v>
      </c>
      <c r="H25" s="22">
        <v>90</v>
      </c>
      <c r="I25" s="19" t="s">
        <v>13</v>
      </c>
      <c r="J25" s="22">
        <v>90</v>
      </c>
      <c r="K25" s="19" t="s">
        <v>13</v>
      </c>
    </row>
    <row r="26" spans="1:11" ht="15.75" x14ac:dyDescent="0.2">
      <c r="A26" s="22">
        <v>14</v>
      </c>
      <c r="B26" s="25" t="s">
        <v>202</v>
      </c>
      <c r="C26" s="26" t="s">
        <v>203</v>
      </c>
      <c r="D26" s="31" t="s">
        <v>204</v>
      </c>
      <c r="E26" s="22">
        <v>92</v>
      </c>
      <c r="F26" s="22">
        <v>90</v>
      </c>
      <c r="G26" s="22">
        <v>90</v>
      </c>
      <c r="H26" s="22">
        <v>90</v>
      </c>
      <c r="I26" s="19" t="s">
        <v>13</v>
      </c>
      <c r="J26" s="22">
        <v>90</v>
      </c>
      <c r="K26" s="19" t="s">
        <v>13</v>
      </c>
    </row>
    <row r="27" spans="1:11" ht="15.75" x14ac:dyDescent="0.2">
      <c r="A27" s="22">
        <v>15</v>
      </c>
      <c r="B27" s="25" t="s">
        <v>205</v>
      </c>
      <c r="C27" s="26" t="s">
        <v>206</v>
      </c>
      <c r="D27" s="31" t="s">
        <v>174</v>
      </c>
      <c r="E27" s="22">
        <v>80</v>
      </c>
      <c r="F27" s="22">
        <v>80</v>
      </c>
      <c r="G27" s="22">
        <v>80</v>
      </c>
      <c r="H27" s="22">
        <v>80</v>
      </c>
      <c r="I27" s="19" t="s">
        <v>14</v>
      </c>
      <c r="J27" s="22">
        <v>80</v>
      </c>
      <c r="K27" s="19" t="s">
        <v>14</v>
      </c>
    </row>
    <row r="28" spans="1:11" ht="15.75" x14ac:dyDescent="0.2">
      <c r="A28" s="22">
        <v>16</v>
      </c>
      <c r="B28" s="25" t="s">
        <v>207</v>
      </c>
      <c r="C28" s="26" t="s">
        <v>208</v>
      </c>
      <c r="D28" s="31" t="s">
        <v>209</v>
      </c>
      <c r="E28" s="22">
        <v>90</v>
      </c>
      <c r="F28" s="22">
        <v>90</v>
      </c>
      <c r="G28" s="22">
        <v>90</v>
      </c>
      <c r="H28" s="22">
        <v>90</v>
      </c>
      <c r="I28" s="19" t="s">
        <v>13</v>
      </c>
      <c r="J28" s="22">
        <v>90</v>
      </c>
      <c r="K28" s="19" t="s">
        <v>13</v>
      </c>
    </row>
    <row r="29" spans="1:11" ht="15.75" x14ac:dyDescent="0.2">
      <c r="A29" s="22">
        <v>17</v>
      </c>
      <c r="B29" s="25" t="s">
        <v>210</v>
      </c>
      <c r="C29" s="26" t="s">
        <v>211</v>
      </c>
      <c r="D29" s="31" t="s">
        <v>212</v>
      </c>
      <c r="E29" s="22">
        <v>80</v>
      </c>
      <c r="F29" s="22">
        <v>65</v>
      </c>
      <c r="G29" s="22">
        <v>75</v>
      </c>
      <c r="H29" s="22">
        <v>75</v>
      </c>
      <c r="I29" s="19" t="s">
        <v>16</v>
      </c>
      <c r="J29" s="22">
        <v>75</v>
      </c>
      <c r="K29" s="19" t="s">
        <v>16</v>
      </c>
    </row>
    <row r="30" spans="1:11" ht="15.75" x14ac:dyDescent="0.2">
      <c r="A30" s="22">
        <v>18</v>
      </c>
      <c r="B30" s="25" t="s">
        <v>213</v>
      </c>
      <c r="C30" s="26" t="s">
        <v>214</v>
      </c>
      <c r="D30" s="31" t="s">
        <v>215</v>
      </c>
      <c r="E30" s="22">
        <v>80</v>
      </c>
      <c r="F30" s="22">
        <v>80</v>
      </c>
      <c r="G30" s="22">
        <v>80</v>
      </c>
      <c r="H30" s="22">
        <v>80</v>
      </c>
      <c r="I30" s="19" t="s">
        <v>14</v>
      </c>
      <c r="J30" s="22">
        <v>80</v>
      </c>
      <c r="K30" s="19" t="s">
        <v>14</v>
      </c>
    </row>
    <row r="31" spans="1:11" ht="15.75" x14ac:dyDescent="0.2">
      <c r="A31" s="22">
        <v>19</v>
      </c>
      <c r="B31" s="25" t="s">
        <v>216</v>
      </c>
      <c r="C31" s="26" t="s">
        <v>217</v>
      </c>
      <c r="D31" s="31" t="s">
        <v>218</v>
      </c>
      <c r="E31" s="22">
        <v>100</v>
      </c>
      <c r="F31" s="22">
        <v>90</v>
      </c>
      <c r="G31" s="22">
        <v>90</v>
      </c>
      <c r="H31" s="22">
        <v>90</v>
      </c>
      <c r="I31" s="19" t="s">
        <v>13</v>
      </c>
      <c r="J31" s="22">
        <v>90</v>
      </c>
      <c r="K31" s="19" t="s">
        <v>13</v>
      </c>
    </row>
    <row r="32" spans="1:11" ht="15.75" x14ac:dyDescent="0.2">
      <c r="A32" s="22">
        <v>20</v>
      </c>
      <c r="B32" s="25" t="s">
        <v>219</v>
      </c>
      <c r="C32" s="26" t="s">
        <v>220</v>
      </c>
      <c r="D32" s="31" t="s">
        <v>99</v>
      </c>
      <c r="E32" s="22">
        <v>85</v>
      </c>
      <c r="F32" s="22">
        <v>90</v>
      </c>
      <c r="G32" s="22">
        <v>90</v>
      </c>
      <c r="H32" s="22">
        <v>90</v>
      </c>
      <c r="I32" s="19" t="s">
        <v>13</v>
      </c>
      <c r="J32" s="22">
        <v>90</v>
      </c>
      <c r="K32" s="19" t="s">
        <v>13</v>
      </c>
    </row>
    <row r="33" spans="1:11" ht="15.75" x14ac:dyDescent="0.2">
      <c r="A33" s="22">
        <v>21</v>
      </c>
      <c r="B33" s="25" t="s">
        <v>221</v>
      </c>
      <c r="C33" s="26" t="s">
        <v>222</v>
      </c>
      <c r="D33" s="31" t="s">
        <v>223</v>
      </c>
      <c r="E33" s="22">
        <v>80</v>
      </c>
      <c r="F33" s="22">
        <v>80</v>
      </c>
      <c r="G33" s="22">
        <v>80</v>
      </c>
      <c r="H33" s="22">
        <v>80</v>
      </c>
      <c r="I33" s="19" t="s">
        <v>14</v>
      </c>
      <c r="J33" s="22">
        <v>80</v>
      </c>
      <c r="K33" s="19" t="s">
        <v>14</v>
      </c>
    </row>
    <row r="34" spans="1:11" ht="15.75" x14ac:dyDescent="0.2">
      <c r="A34" s="22">
        <v>22</v>
      </c>
      <c r="B34" s="25" t="s">
        <v>224</v>
      </c>
      <c r="C34" s="26" t="s">
        <v>225</v>
      </c>
      <c r="D34" s="31" t="s">
        <v>226</v>
      </c>
      <c r="E34" s="22">
        <v>85</v>
      </c>
      <c r="F34" s="22">
        <v>80</v>
      </c>
      <c r="G34" s="22">
        <v>80</v>
      </c>
      <c r="H34" s="22">
        <v>80</v>
      </c>
      <c r="I34" s="19" t="s">
        <v>14</v>
      </c>
      <c r="J34" s="22">
        <v>80</v>
      </c>
      <c r="K34" s="19" t="s">
        <v>14</v>
      </c>
    </row>
    <row r="35" spans="1:11" ht="15.75" x14ac:dyDescent="0.2">
      <c r="A35" s="22">
        <v>23</v>
      </c>
      <c r="B35" s="25" t="s">
        <v>227</v>
      </c>
      <c r="C35" s="26" t="s">
        <v>228</v>
      </c>
      <c r="D35" s="31" t="s">
        <v>229</v>
      </c>
      <c r="E35" s="22">
        <v>80</v>
      </c>
      <c r="F35" s="22">
        <v>80</v>
      </c>
      <c r="G35" s="22">
        <v>90</v>
      </c>
      <c r="H35" s="22">
        <v>90</v>
      </c>
      <c r="I35" s="19" t="s">
        <v>13</v>
      </c>
      <c r="J35" s="22">
        <v>90</v>
      </c>
      <c r="K35" s="19" t="s">
        <v>13</v>
      </c>
    </row>
    <row r="36" spans="1:11" ht="15.75" x14ac:dyDescent="0.2">
      <c r="A36" s="22">
        <v>24</v>
      </c>
      <c r="B36" s="25" t="s">
        <v>230</v>
      </c>
      <c r="C36" s="26" t="s">
        <v>231</v>
      </c>
      <c r="D36" s="31" t="s">
        <v>232</v>
      </c>
      <c r="E36" s="22">
        <v>90</v>
      </c>
      <c r="F36" s="22">
        <v>90</v>
      </c>
      <c r="G36" s="22">
        <v>90</v>
      </c>
      <c r="H36" s="22">
        <v>90</v>
      </c>
      <c r="I36" s="19" t="s">
        <v>13</v>
      </c>
      <c r="J36" s="22">
        <v>90</v>
      </c>
      <c r="K36" s="19" t="s">
        <v>13</v>
      </c>
    </row>
    <row r="37" spans="1:11" ht="15.75" x14ac:dyDescent="0.2">
      <c r="A37" s="22">
        <v>25</v>
      </c>
      <c r="B37" s="25" t="s">
        <v>233</v>
      </c>
      <c r="C37" s="26" t="s">
        <v>234</v>
      </c>
      <c r="D37" s="31" t="s">
        <v>235</v>
      </c>
      <c r="E37" s="22">
        <v>83</v>
      </c>
      <c r="F37" s="22">
        <v>68</v>
      </c>
      <c r="G37" s="22">
        <v>78</v>
      </c>
      <c r="H37" s="22">
        <v>78</v>
      </c>
      <c r="I37" s="19" t="s">
        <v>16</v>
      </c>
      <c r="J37" s="22">
        <v>78</v>
      </c>
      <c r="K37" s="19" t="s">
        <v>16</v>
      </c>
    </row>
    <row r="38" spans="1:11" ht="15.75" x14ac:dyDescent="0.2">
      <c r="A38" s="22">
        <v>26</v>
      </c>
      <c r="B38" s="25" t="s">
        <v>236</v>
      </c>
      <c r="C38" s="26" t="s">
        <v>237</v>
      </c>
      <c r="D38" s="31" t="s">
        <v>238</v>
      </c>
      <c r="E38" s="22">
        <v>90</v>
      </c>
      <c r="F38" s="22">
        <v>90</v>
      </c>
      <c r="G38" s="22">
        <v>90</v>
      </c>
      <c r="H38" s="22">
        <v>90</v>
      </c>
      <c r="I38" s="19" t="s">
        <v>13</v>
      </c>
      <c r="J38" s="22">
        <v>90</v>
      </c>
      <c r="K38" s="19" t="s">
        <v>13</v>
      </c>
    </row>
    <row r="39" spans="1:11" ht="15.75" x14ac:dyDescent="0.2">
      <c r="A39" s="22">
        <v>27</v>
      </c>
      <c r="B39" s="25" t="s">
        <v>239</v>
      </c>
      <c r="C39" s="26" t="s">
        <v>240</v>
      </c>
      <c r="D39" s="31" t="s">
        <v>241</v>
      </c>
      <c r="E39" s="22">
        <v>90</v>
      </c>
      <c r="F39" s="22">
        <v>90</v>
      </c>
      <c r="G39" s="22">
        <v>90</v>
      </c>
      <c r="H39" s="22">
        <v>90</v>
      </c>
      <c r="I39" s="19" t="s">
        <v>13</v>
      </c>
      <c r="J39" s="22">
        <v>90</v>
      </c>
      <c r="K39" s="19" t="s">
        <v>13</v>
      </c>
    </row>
    <row r="40" spans="1:11" ht="15.75" x14ac:dyDescent="0.2">
      <c r="A40" s="22">
        <v>28</v>
      </c>
      <c r="B40" s="25" t="s">
        <v>242</v>
      </c>
      <c r="C40" s="26" t="s">
        <v>243</v>
      </c>
      <c r="D40" s="31" t="s">
        <v>244</v>
      </c>
      <c r="E40" s="22">
        <v>90</v>
      </c>
      <c r="F40" s="22">
        <v>90</v>
      </c>
      <c r="G40" s="22">
        <v>90</v>
      </c>
      <c r="H40" s="22">
        <v>90</v>
      </c>
      <c r="I40" s="19" t="s">
        <v>13</v>
      </c>
      <c r="J40" s="22">
        <v>90</v>
      </c>
      <c r="K40" s="19" t="s">
        <v>13</v>
      </c>
    </row>
    <row r="41" spans="1:11" ht="15.75" x14ac:dyDescent="0.2">
      <c r="A41" s="22">
        <v>29</v>
      </c>
      <c r="B41" s="25" t="s">
        <v>245</v>
      </c>
      <c r="C41" s="26" t="s">
        <v>246</v>
      </c>
      <c r="D41" s="31" t="s">
        <v>247</v>
      </c>
      <c r="E41" s="22">
        <v>90</v>
      </c>
      <c r="F41" s="22">
        <v>90</v>
      </c>
      <c r="G41" s="22">
        <v>90</v>
      </c>
      <c r="H41" s="22">
        <v>90</v>
      </c>
      <c r="I41" s="19" t="s">
        <v>13</v>
      </c>
      <c r="J41" s="22">
        <v>90</v>
      </c>
      <c r="K41" s="19" t="s">
        <v>13</v>
      </c>
    </row>
    <row r="42" spans="1:11" ht="15.75" x14ac:dyDescent="0.2">
      <c r="A42" s="22">
        <v>30</v>
      </c>
      <c r="B42" s="25" t="s">
        <v>248</v>
      </c>
      <c r="C42" s="26" t="s">
        <v>249</v>
      </c>
      <c r="D42" s="31" t="s">
        <v>250</v>
      </c>
      <c r="E42" s="22">
        <v>90</v>
      </c>
      <c r="F42" s="22">
        <v>90</v>
      </c>
      <c r="G42" s="22">
        <v>90</v>
      </c>
      <c r="H42" s="22">
        <v>90</v>
      </c>
      <c r="I42" s="19" t="s">
        <v>13</v>
      </c>
      <c r="J42" s="22">
        <v>90</v>
      </c>
      <c r="K42" s="19" t="s">
        <v>13</v>
      </c>
    </row>
    <row r="43" spans="1:11" ht="15.75" x14ac:dyDescent="0.2">
      <c r="A43" s="22">
        <v>31</v>
      </c>
      <c r="B43" s="25" t="s">
        <v>251</v>
      </c>
      <c r="C43" s="26" t="s">
        <v>252</v>
      </c>
      <c r="D43" s="31" t="s">
        <v>253</v>
      </c>
      <c r="E43" s="22">
        <v>70</v>
      </c>
      <c r="F43" s="22">
        <v>80</v>
      </c>
      <c r="G43" s="22">
        <v>90</v>
      </c>
      <c r="H43" s="22">
        <v>90</v>
      </c>
      <c r="I43" s="19" t="s">
        <v>13</v>
      </c>
      <c r="J43" s="22">
        <v>90</v>
      </c>
      <c r="K43" s="19" t="s">
        <v>13</v>
      </c>
    </row>
    <row r="44" spans="1:11" ht="15.75" x14ac:dyDescent="0.2">
      <c r="A44" s="22">
        <v>32</v>
      </c>
      <c r="B44" s="25" t="s">
        <v>254</v>
      </c>
      <c r="C44" s="26" t="s">
        <v>255</v>
      </c>
      <c r="D44" s="31" t="s">
        <v>256</v>
      </c>
      <c r="E44" s="22">
        <v>90</v>
      </c>
      <c r="F44" s="22">
        <v>90</v>
      </c>
      <c r="G44" s="22">
        <v>90</v>
      </c>
      <c r="H44" s="22">
        <v>90</v>
      </c>
      <c r="I44" s="19" t="s">
        <v>13</v>
      </c>
      <c r="J44" s="22">
        <v>90</v>
      </c>
      <c r="K44" s="19" t="s">
        <v>13</v>
      </c>
    </row>
    <row r="45" spans="1:11" ht="15.75" x14ac:dyDescent="0.2">
      <c r="A45" s="22">
        <v>33</v>
      </c>
      <c r="B45" s="25" t="s">
        <v>257</v>
      </c>
      <c r="C45" s="26" t="s">
        <v>258</v>
      </c>
      <c r="D45" s="31" t="s">
        <v>232</v>
      </c>
      <c r="E45" s="22">
        <v>90</v>
      </c>
      <c r="F45" s="22">
        <v>90</v>
      </c>
      <c r="G45" s="22">
        <v>90</v>
      </c>
      <c r="H45" s="22">
        <v>90</v>
      </c>
      <c r="I45" s="19" t="s">
        <v>13</v>
      </c>
      <c r="J45" s="22">
        <v>90</v>
      </c>
      <c r="K45" s="19" t="s">
        <v>13</v>
      </c>
    </row>
    <row r="46" spans="1:11" ht="15.75" x14ac:dyDescent="0.2">
      <c r="A46" s="22">
        <v>34</v>
      </c>
      <c r="B46" s="25" t="s">
        <v>259</v>
      </c>
      <c r="C46" s="26" t="s">
        <v>260</v>
      </c>
      <c r="D46" s="31" t="s">
        <v>261</v>
      </c>
      <c r="E46" s="22">
        <v>90</v>
      </c>
      <c r="F46" s="22">
        <v>90</v>
      </c>
      <c r="G46" s="22">
        <v>90</v>
      </c>
      <c r="H46" s="22">
        <v>90</v>
      </c>
      <c r="I46" s="19" t="s">
        <v>13</v>
      </c>
      <c r="J46" s="22">
        <v>90</v>
      </c>
      <c r="K46" s="19" t="s">
        <v>13</v>
      </c>
    </row>
    <row r="47" spans="1:11" ht="15.75" x14ac:dyDescent="0.2">
      <c r="A47" s="22">
        <v>35</v>
      </c>
      <c r="B47" s="25" t="s">
        <v>262</v>
      </c>
      <c r="C47" s="26" t="s">
        <v>263</v>
      </c>
      <c r="D47" s="31" t="s">
        <v>264</v>
      </c>
      <c r="E47" s="22">
        <v>80</v>
      </c>
      <c r="F47" s="22">
        <v>80</v>
      </c>
      <c r="G47" s="22">
        <v>90</v>
      </c>
      <c r="H47" s="22">
        <v>90</v>
      </c>
      <c r="I47" s="19" t="s">
        <v>13</v>
      </c>
      <c r="J47" s="22">
        <v>90</v>
      </c>
      <c r="K47" s="19" t="s">
        <v>13</v>
      </c>
    </row>
    <row r="48" spans="1:11" ht="15.75" x14ac:dyDescent="0.2">
      <c r="A48" s="22">
        <v>36</v>
      </c>
      <c r="B48" s="25" t="s">
        <v>265</v>
      </c>
      <c r="C48" s="26" t="s">
        <v>266</v>
      </c>
      <c r="D48" s="31" t="s">
        <v>267</v>
      </c>
      <c r="E48" s="22">
        <v>90</v>
      </c>
      <c r="F48" s="22">
        <v>90</v>
      </c>
      <c r="G48" s="22">
        <v>90</v>
      </c>
      <c r="H48" s="22">
        <v>90</v>
      </c>
      <c r="I48" s="19" t="s">
        <v>13</v>
      </c>
      <c r="J48" s="22">
        <v>90</v>
      </c>
      <c r="K48" s="19" t="s">
        <v>13</v>
      </c>
    </row>
    <row r="49" spans="1:11" ht="31.5" x14ac:dyDescent="0.2">
      <c r="A49" s="22">
        <v>37</v>
      </c>
      <c r="B49" s="25" t="s">
        <v>268</v>
      </c>
      <c r="C49" s="26" t="s">
        <v>269</v>
      </c>
      <c r="D49" s="31" t="s">
        <v>270</v>
      </c>
      <c r="E49" s="22">
        <v>0</v>
      </c>
      <c r="F49" s="22">
        <v>0</v>
      </c>
      <c r="G49" s="22">
        <v>0</v>
      </c>
      <c r="H49" s="22">
        <v>0</v>
      </c>
      <c r="I49" s="19" t="s">
        <v>15</v>
      </c>
      <c r="J49" s="22">
        <v>0</v>
      </c>
      <c r="K49" s="19" t="s">
        <v>15</v>
      </c>
    </row>
    <row r="50" spans="1:11" ht="15.75" x14ac:dyDescent="0.2">
      <c r="A50" s="22">
        <v>38</v>
      </c>
      <c r="B50" s="25" t="s">
        <v>271</v>
      </c>
      <c r="C50" s="26" t="s">
        <v>272</v>
      </c>
      <c r="D50" s="31" t="s">
        <v>273</v>
      </c>
      <c r="E50" s="22">
        <v>85</v>
      </c>
      <c r="F50" s="22">
        <v>90</v>
      </c>
      <c r="G50" s="22">
        <v>90</v>
      </c>
      <c r="H50" s="22">
        <v>90</v>
      </c>
      <c r="I50" s="19" t="s">
        <v>13</v>
      </c>
      <c r="J50" s="22">
        <v>90</v>
      </c>
      <c r="K50" s="19" t="s">
        <v>13</v>
      </c>
    </row>
    <row r="51" spans="1:11" ht="15.75" x14ac:dyDescent="0.2">
      <c r="A51" s="22">
        <v>39</v>
      </c>
      <c r="B51" s="25" t="s">
        <v>274</v>
      </c>
      <c r="C51" s="26" t="s">
        <v>275</v>
      </c>
      <c r="D51" s="31" t="s">
        <v>276</v>
      </c>
      <c r="E51" s="22">
        <v>94</v>
      </c>
      <c r="F51" s="22">
        <v>80</v>
      </c>
      <c r="G51" s="22">
        <v>90</v>
      </c>
      <c r="H51" s="22">
        <v>90</v>
      </c>
      <c r="I51" s="19" t="s">
        <v>13</v>
      </c>
      <c r="J51" s="22">
        <v>90</v>
      </c>
      <c r="K51" s="19" t="s">
        <v>13</v>
      </c>
    </row>
    <row r="52" spans="1:11" ht="15.75" x14ac:dyDescent="0.2">
      <c r="A52" s="22">
        <v>40</v>
      </c>
      <c r="B52" s="25" t="s">
        <v>277</v>
      </c>
      <c r="C52" s="26" t="s">
        <v>278</v>
      </c>
      <c r="D52" s="31" t="s">
        <v>279</v>
      </c>
      <c r="E52" s="22">
        <v>80</v>
      </c>
      <c r="F52" s="22">
        <v>80</v>
      </c>
      <c r="G52" s="22">
        <v>90</v>
      </c>
      <c r="H52" s="22">
        <v>90</v>
      </c>
      <c r="I52" s="19" t="s">
        <v>13</v>
      </c>
      <c r="J52" s="22">
        <v>90</v>
      </c>
      <c r="K52" s="19" t="s">
        <v>13</v>
      </c>
    </row>
    <row r="53" spans="1:11" ht="15.75" x14ac:dyDescent="0.2">
      <c r="A53" s="22">
        <v>41</v>
      </c>
      <c r="B53" s="25" t="s">
        <v>280</v>
      </c>
      <c r="C53" s="26" t="s">
        <v>281</v>
      </c>
      <c r="D53" s="31" t="s">
        <v>282</v>
      </c>
      <c r="E53" s="22">
        <v>80</v>
      </c>
      <c r="F53" s="22">
        <v>80</v>
      </c>
      <c r="G53" s="22">
        <v>80</v>
      </c>
      <c r="H53" s="22">
        <v>80</v>
      </c>
      <c r="I53" s="19" t="s">
        <v>14</v>
      </c>
      <c r="J53" s="22">
        <v>80</v>
      </c>
      <c r="K53" s="19" t="s">
        <v>14</v>
      </c>
    </row>
    <row r="54" spans="1:11" ht="15.75" x14ac:dyDescent="0.2">
      <c r="A54" s="22">
        <v>42</v>
      </c>
      <c r="B54" s="25" t="s">
        <v>283</v>
      </c>
      <c r="C54" s="26" t="s">
        <v>284</v>
      </c>
      <c r="D54" s="31" t="s">
        <v>285</v>
      </c>
      <c r="E54" s="22">
        <v>90</v>
      </c>
      <c r="F54" s="22">
        <v>90</v>
      </c>
      <c r="G54" s="22">
        <v>90</v>
      </c>
      <c r="H54" s="22">
        <v>90</v>
      </c>
      <c r="I54" s="19" t="s">
        <v>13</v>
      </c>
      <c r="J54" s="22">
        <v>90</v>
      </c>
      <c r="K54" s="19" t="s">
        <v>13</v>
      </c>
    </row>
    <row r="55" spans="1:11" ht="15.75" x14ac:dyDescent="0.2">
      <c r="A55" s="22">
        <v>43</v>
      </c>
      <c r="B55" s="25" t="s">
        <v>286</v>
      </c>
      <c r="C55" s="26" t="s">
        <v>287</v>
      </c>
      <c r="D55" s="31" t="s">
        <v>288</v>
      </c>
      <c r="E55" s="22">
        <v>82</v>
      </c>
      <c r="F55" s="22">
        <v>90</v>
      </c>
      <c r="G55" s="22">
        <v>90</v>
      </c>
      <c r="H55" s="22">
        <v>90</v>
      </c>
      <c r="I55" s="19" t="s">
        <v>13</v>
      </c>
      <c r="J55" s="22">
        <v>90</v>
      </c>
      <c r="K55" s="19" t="s">
        <v>13</v>
      </c>
    </row>
    <row r="56" spans="1:11" ht="15.75" x14ac:dyDescent="0.2">
      <c r="A56" s="22">
        <v>44</v>
      </c>
      <c r="B56" s="25" t="s">
        <v>289</v>
      </c>
      <c r="C56" s="26" t="s">
        <v>290</v>
      </c>
      <c r="D56" s="31" t="s">
        <v>291</v>
      </c>
      <c r="E56" s="22">
        <v>80</v>
      </c>
      <c r="F56" s="22">
        <v>80</v>
      </c>
      <c r="G56" s="22">
        <v>80</v>
      </c>
      <c r="H56" s="22">
        <v>80</v>
      </c>
      <c r="I56" s="19" t="s">
        <v>14</v>
      </c>
      <c r="J56" s="22">
        <v>80</v>
      </c>
      <c r="K56" s="19" t="s">
        <v>14</v>
      </c>
    </row>
    <row r="57" spans="1:11" ht="15.75" x14ac:dyDescent="0.2">
      <c r="A57" s="22">
        <v>45</v>
      </c>
      <c r="B57" s="25" t="s">
        <v>292</v>
      </c>
      <c r="C57" s="26" t="s">
        <v>293</v>
      </c>
      <c r="D57" s="31" t="s">
        <v>294</v>
      </c>
      <c r="E57" s="22">
        <v>87</v>
      </c>
      <c r="F57" s="22">
        <v>90</v>
      </c>
      <c r="G57" s="22">
        <v>90</v>
      </c>
      <c r="H57" s="22">
        <v>90</v>
      </c>
      <c r="I57" s="19" t="s">
        <v>13</v>
      </c>
      <c r="J57" s="22">
        <v>90</v>
      </c>
      <c r="K57" s="19" t="s">
        <v>13</v>
      </c>
    </row>
    <row r="58" spans="1:11" ht="15.75" x14ac:dyDescent="0.2">
      <c r="A58" s="22">
        <v>46</v>
      </c>
      <c r="B58" s="25" t="s">
        <v>295</v>
      </c>
      <c r="C58" s="26" t="s">
        <v>296</v>
      </c>
      <c r="D58" s="31" t="s">
        <v>294</v>
      </c>
      <c r="E58" s="22">
        <v>80</v>
      </c>
      <c r="F58" s="22">
        <v>90</v>
      </c>
      <c r="G58" s="22">
        <v>90</v>
      </c>
      <c r="H58" s="22">
        <v>90</v>
      </c>
      <c r="I58" s="19" t="s">
        <v>13</v>
      </c>
      <c r="J58" s="22">
        <v>90</v>
      </c>
      <c r="K58" s="19" t="s">
        <v>13</v>
      </c>
    </row>
    <row r="59" spans="1:11" ht="15.75" x14ac:dyDescent="0.2">
      <c r="A59" s="22">
        <v>47</v>
      </c>
      <c r="B59" s="25" t="s">
        <v>297</v>
      </c>
      <c r="C59" s="26" t="s">
        <v>298</v>
      </c>
      <c r="D59" s="31" t="s">
        <v>299</v>
      </c>
      <c r="E59" s="22">
        <v>90</v>
      </c>
      <c r="F59" s="22">
        <v>90</v>
      </c>
      <c r="G59" s="22">
        <v>90</v>
      </c>
      <c r="H59" s="22">
        <v>90</v>
      </c>
      <c r="I59" s="19" t="s">
        <v>13</v>
      </c>
      <c r="J59" s="22">
        <v>90</v>
      </c>
      <c r="K59" s="19" t="s">
        <v>13</v>
      </c>
    </row>
    <row r="60" spans="1:11" ht="15.75" x14ac:dyDescent="0.2">
      <c r="A60" s="22">
        <v>48</v>
      </c>
      <c r="B60" s="25" t="s">
        <v>300</v>
      </c>
      <c r="C60" s="26" t="s">
        <v>301</v>
      </c>
      <c r="D60" s="31" t="s">
        <v>302</v>
      </c>
      <c r="E60" s="22">
        <v>90</v>
      </c>
      <c r="F60" s="22">
        <v>90</v>
      </c>
      <c r="G60" s="22">
        <v>90</v>
      </c>
      <c r="H60" s="22">
        <v>90</v>
      </c>
      <c r="I60" s="19" t="s">
        <v>13</v>
      </c>
      <c r="J60" s="22">
        <v>90</v>
      </c>
      <c r="K60" s="19" t="s">
        <v>13</v>
      </c>
    </row>
    <row r="62" spans="1:11" ht="16.5" x14ac:dyDescent="0.2">
      <c r="A62" s="48" t="s">
        <v>303</v>
      </c>
      <c r="B62" s="48"/>
      <c r="C62" s="48"/>
      <c r="D62" s="48"/>
    </row>
  </sheetData>
  <mergeCells count="19">
    <mergeCell ref="A6:K6"/>
    <mergeCell ref="A1:D1"/>
    <mergeCell ref="G1:K1"/>
    <mergeCell ref="A2:D2"/>
    <mergeCell ref="G2:K2"/>
    <mergeCell ref="A5:K5"/>
    <mergeCell ref="A62:D62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A42C-1F35-425B-82CC-2285412F5BAC}">
  <dimension ref="A1:Q12"/>
  <sheetViews>
    <sheetView tabSelected="1" workbookViewId="0">
      <selection activeCell="G28" sqref="G28"/>
    </sheetView>
  </sheetViews>
  <sheetFormatPr defaultColWidth="20.25" defaultRowHeight="14.25" x14ac:dyDescent="0.2"/>
  <cols>
    <col min="1" max="1" width="4.75" bestFit="1" customWidth="1"/>
    <col min="2" max="2" width="23" customWidth="1"/>
    <col min="3" max="3" width="6" style="10" customWidth="1"/>
    <col min="4" max="4" width="8.375" bestFit="1" customWidth="1"/>
    <col min="5" max="5" width="6.375" bestFit="1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8" customWidth="1"/>
    <col min="16" max="16" width="3.875" bestFit="1" customWidth="1"/>
    <col min="17" max="17" width="6.375" bestFit="1" customWidth="1"/>
  </cols>
  <sheetData>
    <row r="1" spans="1:17" s="2" customFormat="1" ht="15" x14ac:dyDescent="0.25">
      <c r="A1" s="63" t="s">
        <v>0</v>
      </c>
      <c r="B1" s="63"/>
      <c r="C1" s="63"/>
      <c r="D1" s="63"/>
      <c r="E1" s="63"/>
      <c r="F1" s="63"/>
      <c r="I1" s="64" t="s">
        <v>2</v>
      </c>
      <c r="J1" s="64"/>
      <c r="K1" s="64"/>
      <c r="L1" s="64"/>
      <c r="M1" s="64"/>
      <c r="N1" s="64"/>
      <c r="O1" s="64"/>
    </row>
    <row r="2" spans="1:17" s="2" customFormat="1" ht="15" x14ac:dyDescent="0.25">
      <c r="A2" s="64" t="s">
        <v>1</v>
      </c>
      <c r="B2" s="64"/>
      <c r="C2" s="64"/>
      <c r="D2" s="64"/>
      <c r="E2" s="64"/>
      <c r="F2" s="64"/>
      <c r="I2" s="64" t="s">
        <v>3</v>
      </c>
      <c r="J2" s="64"/>
      <c r="K2" s="64"/>
      <c r="L2" s="64"/>
      <c r="M2" s="64"/>
      <c r="N2" s="64"/>
      <c r="O2" s="64"/>
    </row>
    <row r="3" spans="1:17" s="2" customFormat="1" ht="15" x14ac:dyDescent="0.25">
      <c r="C3" s="9"/>
    </row>
    <row r="4" spans="1:17" s="2" customFormat="1" ht="59.25" customHeight="1" x14ac:dyDescent="0.25">
      <c r="B4" s="65" t="s">
        <v>307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7" spans="1:17" s="2" customFormat="1" ht="15.75" x14ac:dyDescent="0.25">
      <c r="A7" s="34" t="s">
        <v>5</v>
      </c>
      <c r="B7" s="36" t="s">
        <v>20</v>
      </c>
      <c r="C7" s="68" t="s">
        <v>21</v>
      </c>
      <c r="D7" s="61" t="s">
        <v>22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62"/>
    </row>
    <row r="8" spans="1:17" s="2" customFormat="1" ht="15.75" x14ac:dyDescent="0.25">
      <c r="A8" s="35"/>
      <c r="B8" s="37"/>
      <c r="C8" s="69"/>
      <c r="D8" s="61" t="s">
        <v>13</v>
      </c>
      <c r="E8" s="62"/>
      <c r="F8" s="61" t="s">
        <v>14</v>
      </c>
      <c r="G8" s="62"/>
      <c r="H8" s="61" t="s">
        <v>16</v>
      </c>
      <c r="I8" s="62"/>
      <c r="J8" s="61" t="s">
        <v>18</v>
      </c>
      <c r="K8" s="62"/>
      <c r="L8" s="61" t="s">
        <v>23</v>
      </c>
      <c r="M8" s="62"/>
      <c r="N8" s="61" t="s">
        <v>15</v>
      </c>
      <c r="O8" s="62"/>
    </row>
    <row r="9" spans="1:17" s="2" customFormat="1" ht="15.75" x14ac:dyDescent="0.25">
      <c r="A9" s="66"/>
      <c r="B9" s="67"/>
      <c r="C9" s="70"/>
      <c r="D9" s="5" t="s">
        <v>24</v>
      </c>
      <c r="E9" s="5" t="s">
        <v>25</v>
      </c>
      <c r="F9" s="5" t="s">
        <v>24</v>
      </c>
      <c r="G9" s="5" t="s">
        <v>25</v>
      </c>
      <c r="H9" s="5" t="s">
        <v>24</v>
      </c>
      <c r="I9" s="5" t="s">
        <v>25</v>
      </c>
      <c r="J9" s="5" t="s">
        <v>24</v>
      </c>
      <c r="K9" s="5" t="s">
        <v>25</v>
      </c>
      <c r="L9" s="5" t="s">
        <v>24</v>
      </c>
      <c r="M9" s="5" t="s">
        <v>25</v>
      </c>
      <c r="N9" s="5" t="s">
        <v>24</v>
      </c>
      <c r="O9" s="5" t="s">
        <v>25</v>
      </c>
    </row>
    <row r="10" spans="1:17" s="2" customFormat="1" ht="15.75" x14ac:dyDescent="0.25">
      <c r="A10" s="4">
        <v>1</v>
      </c>
      <c r="B10" s="12" t="s">
        <v>304</v>
      </c>
      <c r="C10" s="13">
        <f>K66CCE1!A57</f>
        <v>45</v>
      </c>
      <c r="D10" s="14">
        <f>COUNTIF(K66CCE1!$K$13:$K$57,"xuất sắc")</f>
        <v>17</v>
      </c>
      <c r="E10" s="15">
        <f t="shared" ref="E10:E11" si="0">D10/C10</f>
        <v>0.37777777777777777</v>
      </c>
      <c r="F10" s="14">
        <f>COUNTIF(K66CCE1!$K$13:$K$57,"Tốt")</f>
        <v>19</v>
      </c>
      <c r="G10" s="15">
        <f t="shared" ref="G10:G11" si="1">F10/C10</f>
        <v>0.42222222222222222</v>
      </c>
      <c r="H10" s="14">
        <f>COUNTIF(K66CCE1!$K$13:$K$57,"Khá")</f>
        <v>2</v>
      </c>
      <c r="I10" s="15">
        <f t="shared" ref="I10:I11" si="2">H10/C10</f>
        <v>4.4444444444444446E-2</v>
      </c>
      <c r="J10" s="14">
        <f>COUNTIF(K66CCE1!$K$13:$K$57,"Trung bình")</f>
        <v>0</v>
      </c>
      <c r="K10" s="16">
        <f t="shared" ref="K10:K11" si="3">J10/C10</f>
        <v>0</v>
      </c>
      <c r="L10" s="14">
        <f>COUNTIF(K66CCE1!$K$13:$K$57,"Yếu")</f>
        <v>0</v>
      </c>
      <c r="M10" s="16">
        <f t="shared" ref="M10:M11" si="4">L10/C10</f>
        <v>0</v>
      </c>
      <c r="N10" s="14">
        <f>COUNTIF(K66CCE1!$K$13:$K$57,"Kém")</f>
        <v>7</v>
      </c>
      <c r="O10" s="16">
        <f t="shared" ref="O10:O11" si="5">N10/C10</f>
        <v>0.15555555555555556</v>
      </c>
      <c r="P10" s="17">
        <f t="shared" ref="P10:Q12" si="6">SUM(D10,F10,H10,J10,L10,N10)</f>
        <v>45</v>
      </c>
      <c r="Q10" s="18">
        <f t="shared" si="6"/>
        <v>1</v>
      </c>
    </row>
    <row r="11" spans="1:17" s="2" customFormat="1" ht="15.75" x14ac:dyDescent="0.25">
      <c r="A11" s="4">
        <v>2</v>
      </c>
      <c r="B11" s="12" t="s">
        <v>305</v>
      </c>
      <c r="C11" s="13">
        <f>K66CCE2!A60</f>
        <v>48</v>
      </c>
      <c r="D11" s="14">
        <f>COUNTIF(K66CCE2!$K$13:$K$60,"Xuất sắc")</f>
        <v>34</v>
      </c>
      <c r="E11" s="15">
        <f t="shared" si="0"/>
        <v>0.70833333333333337</v>
      </c>
      <c r="F11" s="14">
        <f>COUNTIF(K66CCE2!$K$13:$K$60,"Tốt")</f>
        <v>10</v>
      </c>
      <c r="G11" s="15">
        <f t="shared" si="1"/>
        <v>0.20833333333333334</v>
      </c>
      <c r="H11" s="14">
        <f>COUNTIF(K66CCE2!$K$13:$K$60,"Khá")</f>
        <v>3</v>
      </c>
      <c r="I11" s="15">
        <f t="shared" si="2"/>
        <v>6.25E-2</v>
      </c>
      <c r="J11" s="14">
        <f>COUNTIF(K66CCE2!$K$13:$K$60,"Trung bình")</f>
        <v>0</v>
      </c>
      <c r="K11" s="16">
        <f t="shared" si="3"/>
        <v>0</v>
      </c>
      <c r="L11" s="14">
        <f>COUNTIF(K66CCE2!$K$13:$K$60,"Yếu")</f>
        <v>0</v>
      </c>
      <c r="M11" s="16">
        <f t="shared" si="4"/>
        <v>0</v>
      </c>
      <c r="N11" s="14">
        <f>COUNTIF(K66CCE2!$K$13:$K$60,"Kém")</f>
        <v>1</v>
      </c>
      <c r="O11" s="16">
        <f t="shared" si="5"/>
        <v>2.0833333333333332E-2</v>
      </c>
      <c r="P11" s="17">
        <f t="shared" si="6"/>
        <v>48</v>
      </c>
      <c r="Q11" s="18">
        <f t="shared" si="6"/>
        <v>1</v>
      </c>
    </row>
    <row r="12" spans="1:17" s="3" customFormat="1" ht="15.75" x14ac:dyDescent="0.25">
      <c r="A12" s="61" t="s">
        <v>19</v>
      </c>
      <c r="B12" s="62"/>
      <c r="C12" s="11">
        <f t="shared" ref="C12" si="7">SUM(D12,F12,H12,J12,L12,N12)</f>
        <v>93</v>
      </c>
      <c r="D12" s="5">
        <f>SUM(D10:D11)</f>
        <v>51</v>
      </c>
      <c r="E12" s="6">
        <f t="shared" ref="E12" si="8">D12/C12</f>
        <v>0.54838709677419351</v>
      </c>
      <c r="F12" s="5">
        <f>SUM(F10:F11)</f>
        <v>29</v>
      </c>
      <c r="G12" s="6">
        <f t="shared" ref="G12" si="9">F12/C12</f>
        <v>0.31182795698924731</v>
      </c>
      <c r="H12" s="5">
        <f>SUM(H10:H11)</f>
        <v>5</v>
      </c>
      <c r="I12" s="6">
        <f t="shared" ref="I12" si="10">H12/C12</f>
        <v>5.3763440860215055E-2</v>
      </c>
      <c r="J12" s="5">
        <f>SUM(J10:J11)</f>
        <v>0</v>
      </c>
      <c r="K12" s="6">
        <f t="shared" ref="K12" si="11">J12/C12</f>
        <v>0</v>
      </c>
      <c r="L12" s="5">
        <f>SUM(L10:L11)</f>
        <v>0</v>
      </c>
      <c r="M12" s="6">
        <f t="shared" ref="M12" si="12">L12/C12</f>
        <v>0</v>
      </c>
      <c r="N12" s="5">
        <f>SUM(N10:N11)</f>
        <v>8</v>
      </c>
      <c r="O12" s="6">
        <f t="shared" ref="O12" si="13">N12/C12</f>
        <v>8.6021505376344093E-2</v>
      </c>
      <c r="P12" s="3">
        <f>SUM(P10:P11)</f>
        <v>93</v>
      </c>
      <c r="Q12" s="18">
        <f t="shared" si="6"/>
        <v>0.99999999999999989</v>
      </c>
    </row>
  </sheetData>
  <mergeCells count="16">
    <mergeCell ref="A12:B12"/>
    <mergeCell ref="D8:E8"/>
    <mergeCell ref="F8:G8"/>
    <mergeCell ref="H8:I8"/>
    <mergeCell ref="J8:K8"/>
    <mergeCell ref="L8:M8"/>
    <mergeCell ref="N8:O8"/>
    <mergeCell ref="A1:F1"/>
    <mergeCell ref="I1:O1"/>
    <mergeCell ref="A2:F2"/>
    <mergeCell ref="I2:O2"/>
    <mergeCell ref="B4:O4"/>
    <mergeCell ref="A7:A9"/>
    <mergeCell ref="B7:B9"/>
    <mergeCell ref="C7:C9"/>
    <mergeCell ref="D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K66CCE1</vt:lpstr>
      <vt:lpstr>K66CCE2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2026-01-28T08:12:07Z</dcterms:modified>
</cp:coreProperties>
</file>