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"/>
    </mc:Choice>
  </mc:AlternateContent>
  <xr:revisionPtr revIDLastSave="71" documentId="13_ncr:1_{0E6D6E2F-5C60-49AC-8A3F-63514C6976CC}" xr6:coauthVersionLast="47" xr6:coauthVersionMax="47" xr10:uidLastSave="{40179804-EEF5-4989-B7F9-C3C6F85586FA}"/>
  <bookViews>
    <workbookView xWindow="-120" yWindow="-120" windowWidth="29040" windowHeight="15720" activeTab="2" xr2:uid="{00000000-000D-0000-FFFF-FFFF00000000}"/>
  </bookViews>
  <sheets>
    <sheet name="k66MEM" sheetId="3" r:id="rId1"/>
    <sheet name="k66MAT" sheetId="7" r:id="rId2"/>
    <sheet name="Thống kê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6" l="1"/>
  <c r="P12" i="16" s="1"/>
  <c r="F11" i="16"/>
  <c r="D11" i="16"/>
  <c r="N10" i="16"/>
  <c r="L10" i="16"/>
  <c r="J10" i="16"/>
  <c r="H10" i="16"/>
  <c r="F10" i="16"/>
  <c r="D10" i="16"/>
  <c r="C11" i="16"/>
  <c r="C12" i="16" s="1"/>
  <c r="C10" i="16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13" i="7"/>
  <c r="I13" i="7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13" i="3"/>
  <c r="L11" i="16" l="1"/>
  <c r="M11" i="16" s="1"/>
  <c r="G11" i="16"/>
  <c r="N11" i="16"/>
  <c r="O11" i="16" s="1"/>
  <c r="J11" i="16"/>
  <c r="K11" i="16" s="1"/>
  <c r="H11" i="16"/>
  <c r="I11" i="16" s="1"/>
  <c r="O10" i="16" l="1"/>
  <c r="N12" i="16"/>
  <c r="M10" i="16"/>
  <c r="L12" i="16"/>
  <c r="K10" i="16"/>
  <c r="J12" i="16"/>
  <c r="I10" i="16"/>
  <c r="G10" i="16"/>
  <c r="F12" i="16"/>
  <c r="D12" i="16"/>
  <c r="E11" i="16"/>
  <c r="Q11" i="16" s="1"/>
  <c r="P11" i="16"/>
  <c r="E10" i="16"/>
  <c r="P10" i="16"/>
  <c r="Q10" i="16" l="1"/>
  <c r="M12" i="16"/>
  <c r="O12" i="16" l="1"/>
  <c r="K12" i="16"/>
  <c r="G12" i="16"/>
  <c r="E12" i="16"/>
  <c r="I12" i="16"/>
  <c r="Q12" i="16" l="1"/>
</calcChain>
</file>

<file path=xl/sharedStrings.xml><?xml version="1.0" encoding="utf-8"?>
<sst xmlns="http://schemas.openxmlformats.org/spreadsheetml/2006/main" count="496" uniqueCount="431">
  <si>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</si>
  <si>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</si>
  <si>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</si>
  <si>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</si>
  <si>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</si>
  <si>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</si>
  <si>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</si>
  <si>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</si>
  <si>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</si>
  <si>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</si>
  <si>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</si>
  <si>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</si>
  <si>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</si>
  <si>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Xuất sắc</t>
  </si>
  <si>
    <t>Tốt</t>
  </si>
  <si>
    <t>KHOA CƠ HỌC KỸ THUẬT VÀ TỰ ĐỘNG HÓA</t>
  </si>
  <si>
    <t>Khá</t>
  </si>
  <si>
    <t>Trung bình</t>
  </si>
  <si>
    <t>Kém</t>
  </si>
  <si>
    <t>Yếu</t>
  </si>
  <si>
    <t>Lớp</t>
  </si>
  <si>
    <t>Sĩ số</t>
  </si>
  <si>
    <t>Kết quả xếp loại</t>
  </si>
  <si>
    <t>Số lượng</t>
  </si>
  <si>
    <t>%</t>
  </si>
  <si>
    <t>Tổng Khoa CHKT</t>
  </si>
  <si>
    <t>HĐ cấp Trường
(dự kiến)</t>
  </si>
  <si>
    <t>Nguyễn Trung Đức</t>
  </si>
  <si>
    <t>Phạm Thành Công</t>
  </si>
  <si>
    <t>LỚP QH-2021-I/CQ-M-EM, HỌC KỲ 1, NĂM HỌC 2025-2026</t>
  </si>
  <si>
    <t>21021068</t>
  </si>
  <si>
    <t>Bùi Đình An</t>
  </si>
  <si>
    <t>20/01/2003</t>
  </si>
  <si>
    <t>21021069</t>
  </si>
  <si>
    <t>Lê Văn Anh</t>
  </si>
  <si>
    <t>22/07/2003</t>
  </si>
  <si>
    <t>21021070</t>
  </si>
  <si>
    <t>Nguyễn Phúc Gia Anh</t>
  </si>
  <si>
    <t>17/12/2003</t>
  </si>
  <si>
    <t>21021072</t>
  </si>
  <si>
    <t>Chu Văn Bảo</t>
  </si>
  <si>
    <t>14/12/2001</t>
  </si>
  <si>
    <t>21021074</t>
  </si>
  <si>
    <t>Phạm Xuân Bắc</t>
  </si>
  <si>
    <t>07/03/2003</t>
  </si>
  <si>
    <t>21020575</t>
  </si>
  <si>
    <t>Doãn Thị Minh Châu</t>
  </si>
  <si>
    <t>31/03/2003</t>
  </si>
  <si>
    <t>21020720</t>
  </si>
  <si>
    <t>Nguyễn Mạnh Chính</t>
  </si>
  <si>
    <t>18/11/2003</t>
  </si>
  <si>
    <t>21021075</t>
  </si>
  <si>
    <t>Nguyễn Đăng Cường</t>
  </si>
  <si>
    <t>20/08/2003</t>
  </si>
  <si>
    <t>21021076</t>
  </si>
  <si>
    <t>Nguyễn Công Doanh</t>
  </si>
  <si>
    <t>27/08/2003</t>
  </si>
  <si>
    <t>21020721</t>
  </si>
  <si>
    <t>Cao Ngô Hoàng Dũng</t>
  </si>
  <si>
    <t>28/11/2003</t>
  </si>
  <si>
    <t>21021077</t>
  </si>
  <si>
    <t>Lê Tuấn Dũng</t>
  </si>
  <si>
    <t>08/05/2003</t>
  </si>
  <si>
    <t>21021078</t>
  </si>
  <si>
    <t>Phí Ngọc Đại</t>
  </si>
  <si>
    <t>04/10/2003</t>
  </si>
  <si>
    <t>21021079</t>
  </si>
  <si>
    <t>Nguyễn Hồng Đạt</t>
  </si>
  <si>
    <t>30/10/2003</t>
  </si>
  <si>
    <t>21021080</t>
  </si>
  <si>
    <t>Vũ Thành Đạt</t>
  </si>
  <si>
    <t>15/03/2003</t>
  </si>
  <si>
    <t>21021081</t>
  </si>
  <si>
    <t>Nguyễn Mạnh Điệp</t>
  </si>
  <si>
    <t>27/03/2003</t>
  </si>
  <si>
    <t>21021082</t>
  </si>
  <si>
    <t>Nguyễn Minh Đức</t>
  </si>
  <si>
    <t>07/06/2003</t>
  </si>
  <si>
    <t>21021083</t>
  </si>
  <si>
    <t>07/12/2003</t>
  </si>
  <si>
    <t>21021084</t>
  </si>
  <si>
    <t>Đỗ Tiến Hải</t>
  </si>
  <si>
    <t>08/07/2003</t>
  </si>
  <si>
    <t>21021085</t>
  </si>
  <si>
    <t>Lê Dương Hảo</t>
  </si>
  <si>
    <t>21021086</t>
  </si>
  <si>
    <t>Phạm Minh Hiển</t>
  </si>
  <si>
    <t>28/02/2003</t>
  </si>
  <si>
    <t>21021087</t>
  </si>
  <si>
    <t>Lê Trung Hiếu</t>
  </si>
  <si>
    <t>26/05/2003</t>
  </si>
  <si>
    <t>21021088</t>
  </si>
  <si>
    <t>Nguyễn Đức Hiếu</t>
  </si>
  <si>
    <t>01/07/2003</t>
  </si>
  <si>
    <t>21021089</t>
  </si>
  <si>
    <t>Vũ Trung Hiếu</t>
  </si>
  <si>
    <t>06/07/2003</t>
  </si>
  <si>
    <t>21021090</t>
  </si>
  <si>
    <t>Vũ Văn Hiếu</t>
  </si>
  <si>
    <t>02/11/2003</t>
  </si>
  <si>
    <t>21021091</t>
  </si>
  <si>
    <t>Vũ Đình Hoan</t>
  </si>
  <si>
    <t>29/10/2003</t>
  </si>
  <si>
    <t>21021669</t>
  </si>
  <si>
    <t>Bùi Minh Hoàng</t>
  </si>
  <si>
    <t>01/06/2002</t>
  </si>
  <si>
    <t>21021092</t>
  </si>
  <si>
    <t>Nguyễn Xuân Minh Hoàng</t>
  </si>
  <si>
    <t>31/07/2003</t>
  </si>
  <si>
    <t>21021093</t>
  </si>
  <si>
    <t>Đào Phi Hùng</t>
  </si>
  <si>
    <t>11/04/2003</t>
  </si>
  <si>
    <t>21021094</t>
  </si>
  <si>
    <t>Lê Bá Hoàng Hùng</t>
  </si>
  <si>
    <t>14/10/2003</t>
  </si>
  <si>
    <t>21021095</t>
  </si>
  <si>
    <t>Nguyễn Quốc Hưng</t>
  </si>
  <si>
    <t>04/11/2003</t>
  </si>
  <si>
    <t>21021096</t>
  </si>
  <si>
    <t>Phạm Quang Khải</t>
  </si>
  <si>
    <t>14/05/2003</t>
  </si>
  <si>
    <t>21021097</t>
  </si>
  <si>
    <t>Nguyễn Đăng Khoa</t>
  </si>
  <si>
    <t>20/10/2003</t>
  </si>
  <si>
    <t>21021098</t>
  </si>
  <si>
    <t>Phạm Đăng Khoa</t>
  </si>
  <si>
    <t>22/11/2003</t>
  </si>
  <si>
    <t>21021099</t>
  </si>
  <si>
    <t>Nguyễn Xuân Kỳ</t>
  </si>
  <si>
    <t>03/01/2003</t>
  </si>
  <si>
    <t>21021100</t>
  </si>
  <si>
    <t>Ngô Tùng Lâm</t>
  </si>
  <si>
    <t>16/04/2003</t>
  </si>
  <si>
    <t>21021101</t>
  </si>
  <si>
    <t>Nguyễn Tùng Lâm</t>
  </si>
  <si>
    <t>25/11/2003</t>
  </si>
  <si>
    <t>21021102</t>
  </si>
  <si>
    <t>Quách Tiến Lâm</t>
  </si>
  <si>
    <t>14/11/2002</t>
  </si>
  <si>
    <t>21021103</t>
  </si>
  <si>
    <t>Trần Thành Long</t>
  </si>
  <si>
    <t>19/05/2002</t>
  </si>
  <si>
    <t>21021104</t>
  </si>
  <si>
    <t>Lê Anh Lợi</t>
  </si>
  <si>
    <t>18/09/2003</t>
  </si>
  <si>
    <t>21021105</t>
  </si>
  <si>
    <t>Nguyễn Văn Mạnh</t>
  </si>
  <si>
    <t>12/09/2003</t>
  </si>
  <si>
    <t>21020153</t>
  </si>
  <si>
    <t>Trần Trung Mạnh</t>
  </si>
  <si>
    <t>26/10/2003</t>
  </si>
  <si>
    <t>21021106</t>
  </si>
  <si>
    <t>Vũ Đức Mạnh</t>
  </si>
  <si>
    <t>01/10/2003</t>
  </si>
  <si>
    <t>21021107</t>
  </si>
  <si>
    <t>Trần Hữu Nam</t>
  </si>
  <si>
    <t>21021108</t>
  </si>
  <si>
    <t>Đỗ Như Nghiệp</t>
  </si>
  <si>
    <t>16/11/2003</t>
  </si>
  <si>
    <t>21021109</t>
  </si>
  <si>
    <t>Trần Văn Ngọc</t>
  </si>
  <si>
    <t>24/08/2003</t>
  </si>
  <si>
    <t>21021110</t>
  </si>
  <si>
    <t>Đậu Hồng Phong</t>
  </si>
  <si>
    <t>29/09/2003</t>
  </si>
  <si>
    <t>21021111</t>
  </si>
  <si>
    <t>Phạm Bá Phong</t>
  </si>
  <si>
    <t>02/09/2003</t>
  </si>
  <si>
    <t>21021113</t>
  </si>
  <si>
    <t>Hoàng Minh Đăng Quang</t>
  </si>
  <si>
    <t>21021114</t>
  </si>
  <si>
    <t>Phạm Minh Quang</t>
  </si>
  <si>
    <t>16/05/2003</t>
  </si>
  <si>
    <t>21021115</t>
  </si>
  <si>
    <t>Đào Anh Quân</t>
  </si>
  <si>
    <t>13/02/2003</t>
  </si>
  <si>
    <t>21021116</t>
  </si>
  <si>
    <t>Phan Minh Quân</t>
  </si>
  <si>
    <t>20/05/2003</t>
  </si>
  <si>
    <t>21021117</t>
  </si>
  <si>
    <t>Trần Hồng Quân</t>
  </si>
  <si>
    <t>02/01/2003</t>
  </si>
  <si>
    <t>21021118</t>
  </si>
  <si>
    <t>Đậu Thái Sơn</t>
  </si>
  <si>
    <t>18/12/2003</t>
  </si>
  <si>
    <t>21021119</t>
  </si>
  <si>
    <t>Trần Thái Sơn</t>
  </si>
  <si>
    <t>21021120</t>
  </si>
  <si>
    <t>Dương Đức Tài</t>
  </si>
  <si>
    <t>23/01/2002</t>
  </si>
  <si>
    <t>21021121</t>
  </si>
  <si>
    <t>Trần Hữu Thái</t>
  </si>
  <si>
    <t>04/02/2002</t>
  </si>
  <si>
    <t>21021122</t>
  </si>
  <si>
    <t>Đỗ Tiến Thành</t>
  </si>
  <si>
    <t>23/06/2003</t>
  </si>
  <si>
    <t>21021123</t>
  </si>
  <si>
    <t>Lê Đức Thành</t>
  </si>
  <si>
    <t>15/08/2003</t>
  </si>
  <si>
    <t>21021124</t>
  </si>
  <si>
    <t>Ngọ Đình Thành</t>
  </si>
  <si>
    <t>14/11/2003</t>
  </si>
  <si>
    <t>21021125</t>
  </si>
  <si>
    <t>Nguyễn Quang Thắng</t>
  </si>
  <si>
    <t>23/08/2002</t>
  </si>
  <si>
    <t>21021126</t>
  </si>
  <si>
    <t>Trần Quyết Thắng</t>
  </si>
  <si>
    <t>17/05/2003</t>
  </si>
  <si>
    <t>21021127</t>
  </si>
  <si>
    <t>Vũ Đức Thiện</t>
  </si>
  <si>
    <t>10/10/2003</t>
  </si>
  <si>
    <t>21021128</t>
  </si>
  <si>
    <t>Ngô Tiến Thịnh</t>
  </si>
  <si>
    <t>11/12/2003</t>
  </si>
  <si>
    <t>21021129</t>
  </si>
  <si>
    <t>Nguyễn Văn Tiến</t>
  </si>
  <si>
    <t>22/09/2003</t>
  </si>
  <si>
    <t>21021130</t>
  </si>
  <si>
    <t>Nguyễn Văn Tráng</t>
  </si>
  <si>
    <t>01/01/2003</t>
  </si>
  <si>
    <t>21021131</t>
  </si>
  <si>
    <t>Lương Quang Trung</t>
  </si>
  <si>
    <t>22/02/2003</t>
  </si>
  <si>
    <t>21021132</t>
  </si>
  <si>
    <t>Phạm Đình Trung</t>
  </si>
  <si>
    <t>05/02/2003</t>
  </si>
  <si>
    <t>21021133</t>
  </si>
  <si>
    <t>Trương Hoàng Tú</t>
  </si>
  <si>
    <t>04/07/2003</t>
  </si>
  <si>
    <t>21021134</t>
  </si>
  <si>
    <t>Nguyễn Quốc Tuấn</t>
  </si>
  <si>
    <t>09/01/2003</t>
  </si>
  <si>
    <t>21021135</t>
  </si>
  <si>
    <t>Trần Đình Tuấn</t>
  </si>
  <si>
    <t>20/03/2003</t>
  </si>
  <si>
    <t>21021136</t>
  </si>
  <si>
    <t>Trương Hoàng Tuấn</t>
  </si>
  <si>
    <t>21021137</t>
  </si>
  <si>
    <t>Cao Văn Tùng</t>
  </si>
  <si>
    <t>26/06/2003</t>
  </si>
  <si>
    <t>21021138</t>
  </si>
  <si>
    <t>Lê Nguyễn Tùng</t>
  </si>
  <si>
    <t>19/12/2003</t>
  </si>
  <si>
    <t>21020722</t>
  </si>
  <si>
    <t>Nguyễn Anh Tùng</t>
  </si>
  <si>
    <t>26/02/2003</t>
  </si>
  <si>
    <t>21021140</t>
  </si>
  <si>
    <t>Trần Đình Tùng</t>
  </si>
  <si>
    <t>03/07/2003</t>
  </si>
  <si>
    <t>21021141</t>
  </si>
  <si>
    <t>Lê Thế Viết</t>
  </si>
  <si>
    <t>14/02/2003</t>
  </si>
  <si>
    <t>21021142</t>
  </si>
  <si>
    <t>Vũ Trí Vinh</t>
  </si>
  <si>
    <t>25/08/2003</t>
  </si>
  <si>
    <t>21021143</t>
  </si>
  <si>
    <t>Vũ Quang Vũ</t>
  </si>
  <si>
    <t>21021144</t>
  </si>
  <si>
    <t>Trần Văn Vương</t>
  </si>
  <si>
    <t>12/06/2002</t>
  </si>
  <si>
    <t>21021145</t>
  </si>
  <si>
    <t>Lê Hùng Vỹ</t>
  </si>
  <si>
    <t>24/10/2003</t>
  </si>
  <si>
    <t>LỚP QH-2021-I/CQ-M-AT, HỌC KỲ 1, NĂM HỌC 2025-2026</t>
  </si>
  <si>
    <t>21020712</t>
  </si>
  <si>
    <t>Nguyễn Hữu An</t>
  </si>
  <si>
    <t>11/10/2003</t>
  </si>
  <si>
    <t>21020479</t>
  </si>
  <si>
    <t>Nguyễn Việt Anh</t>
  </si>
  <si>
    <t>18/02/2003</t>
  </si>
  <si>
    <t>21020260</t>
  </si>
  <si>
    <t>Phạm Huy Anh</t>
  </si>
  <si>
    <t>27/09/2003</t>
  </si>
  <si>
    <t>21020480</t>
  </si>
  <si>
    <t>Phạm Thế Anh</t>
  </si>
  <si>
    <t>21020481</t>
  </si>
  <si>
    <t>Nguyễn Công Bình</t>
  </si>
  <si>
    <t>19/05/2003</t>
  </si>
  <si>
    <t>21020861</t>
  </si>
  <si>
    <t>22/12/2003</t>
  </si>
  <si>
    <t>21020862</t>
  </si>
  <si>
    <t>Cao Tiến Dũng</t>
  </si>
  <si>
    <t>21020482</t>
  </si>
  <si>
    <t>Kiều Đức Dũng</t>
  </si>
  <si>
    <t>21/04/2003</t>
  </si>
  <si>
    <t>21020483</t>
  </si>
  <si>
    <t>Nguyễn Tiến Dũng</t>
  </si>
  <si>
    <t>08/02/2003</t>
  </si>
  <si>
    <t>21020484</t>
  </si>
  <si>
    <t>Nguyễn Tuấn Dũng</t>
  </si>
  <si>
    <t>24/07/2003</t>
  </si>
  <si>
    <t>21020485</t>
  </si>
  <si>
    <t>Vương Tiến Dũng</t>
  </si>
  <si>
    <t>21020863</t>
  </si>
  <si>
    <t>Hoàng Khánh Dương</t>
  </si>
  <si>
    <t>10/03/2003</t>
  </si>
  <si>
    <t>21020864</t>
  </si>
  <si>
    <t>Nguyễn Thái Dương</t>
  </si>
  <si>
    <t>14/01/2003</t>
  </si>
  <si>
    <t>21020486</t>
  </si>
  <si>
    <t>21020487</t>
  </si>
  <si>
    <t>Phạm Minh Đức</t>
  </si>
  <si>
    <t>02/05/2003</t>
  </si>
  <si>
    <t>21020488</t>
  </si>
  <si>
    <t>Phạm Vũ Hải</t>
  </si>
  <si>
    <t>19/03/2003</t>
  </si>
  <si>
    <t>21020865</t>
  </si>
  <si>
    <t>Đỗ Văn Hào</t>
  </si>
  <si>
    <t>21020714</t>
  </si>
  <si>
    <t>Nguyễn Văn Hào</t>
  </si>
  <si>
    <t>05/03/2003</t>
  </si>
  <si>
    <t>21020265</t>
  </si>
  <si>
    <t>Phạm Khắc Hiếu</t>
  </si>
  <si>
    <t>21020866</t>
  </si>
  <si>
    <t>Vi Văn Hòa</t>
  </si>
  <si>
    <t>21/07/2003</t>
  </si>
  <si>
    <t>21020489</t>
  </si>
  <si>
    <t>Lê Việt Hoàng</t>
  </si>
  <si>
    <t>12/05/2003</t>
  </si>
  <si>
    <t>21021674</t>
  </si>
  <si>
    <t>Bùi Quang Huy</t>
  </si>
  <si>
    <t>20/08/2002</t>
  </si>
  <si>
    <t>21020715</t>
  </si>
  <si>
    <t>Nguyễn Kim Huy</t>
  </si>
  <si>
    <t>17/04/2003</t>
  </si>
  <si>
    <t>21020490</t>
  </si>
  <si>
    <t>Nguyễn Văn Huy</t>
  </si>
  <si>
    <t>09/09/2003</t>
  </si>
  <si>
    <t>21020115</t>
  </si>
  <si>
    <t>Hoàng Khải</t>
  </si>
  <si>
    <t>09/12/2003</t>
  </si>
  <si>
    <t>21020491</t>
  </si>
  <si>
    <t>Đoàn Tất Khởi</t>
  </si>
  <si>
    <t>14/03/2003</t>
  </si>
  <si>
    <t>21020492</t>
  </si>
  <si>
    <t>Phạm Hoàng Lâm</t>
  </si>
  <si>
    <t>11/11/2003</t>
  </si>
  <si>
    <t>21020868</t>
  </si>
  <si>
    <t>Phạm Hoàng Long</t>
  </si>
  <si>
    <t>21020493</t>
  </si>
  <si>
    <t>Nguyễn Phương Nam</t>
  </si>
  <si>
    <t>03/04/2003</t>
  </si>
  <si>
    <t>21020869</t>
  </si>
  <si>
    <t>Lạc Thị Thùy Ngân</t>
  </si>
  <si>
    <t>25/01/2003</t>
  </si>
  <si>
    <t>21020494</t>
  </si>
  <si>
    <t>Nguyễn Thị Thanh Ngọc</t>
  </si>
  <si>
    <t>04/12/2003</t>
  </si>
  <si>
    <t>21020495</t>
  </si>
  <si>
    <t>Hoàng Văn Nguyên</t>
  </si>
  <si>
    <t>11/03/2003</t>
  </si>
  <si>
    <t>21020496</t>
  </si>
  <si>
    <t>Phạm Như Nguyên</t>
  </si>
  <si>
    <t>26/01/2003</t>
  </si>
  <si>
    <t>21020870</t>
  </si>
  <si>
    <t>Lê Ngọc Nhạc</t>
  </si>
  <si>
    <t>21020497</t>
  </si>
  <si>
    <t>Nguyễn Thị Thu Phương</t>
  </si>
  <si>
    <t>21020871</t>
  </si>
  <si>
    <t>Nguyễn Vũ Quang</t>
  </si>
  <si>
    <t>08/11/2003</t>
  </si>
  <si>
    <t>21020498</t>
  </si>
  <si>
    <t>Nguyễn Hoàng Quân</t>
  </si>
  <si>
    <t>22/01/2003</t>
  </si>
  <si>
    <t>21021675</t>
  </si>
  <si>
    <t>Phạm Anh Quân</t>
  </si>
  <si>
    <t>23/06/2002</t>
  </si>
  <si>
    <t>21020872</t>
  </si>
  <si>
    <t>Nguyễn Duy Quốc</t>
  </si>
  <si>
    <t>03/05/2003</t>
  </si>
  <si>
    <t>21020873</t>
  </si>
  <si>
    <t>Vũ Văn Quyết</t>
  </si>
  <si>
    <t>21020874</t>
  </si>
  <si>
    <t>Lê Hồng Sáng</t>
  </si>
  <si>
    <t>24/03/2003</t>
  </si>
  <si>
    <t>21020499</t>
  </si>
  <si>
    <t>Đào Nam Sơn</t>
  </si>
  <si>
    <t>21020533</t>
  </si>
  <si>
    <t>Nguyễn Lâm Thái</t>
  </si>
  <si>
    <t>28/09/2003</t>
  </si>
  <si>
    <t>21020875</t>
  </si>
  <si>
    <t>Vũ Đức Thành</t>
  </si>
  <si>
    <t>23/10/2003</t>
  </si>
  <si>
    <t>21020501</t>
  </si>
  <si>
    <t>Lại Văn Thắng</t>
  </si>
  <si>
    <t>21020876</t>
  </si>
  <si>
    <t>Nguyễn Hữu Thắng</t>
  </si>
  <si>
    <t>21020877</t>
  </si>
  <si>
    <t>Nguyễn Trọng Thịnh</t>
  </si>
  <si>
    <t>21020502</t>
  </si>
  <si>
    <t>Trần Đức Thịnh</t>
  </si>
  <si>
    <t>08/04/2003</t>
  </si>
  <si>
    <t>21020503</t>
  </si>
  <si>
    <t>Nguyễn Trung Thực</t>
  </si>
  <si>
    <t>28/10/2003</t>
  </si>
  <si>
    <t>21020878</t>
  </si>
  <si>
    <t>Phùng Văn Tĩnh</t>
  </si>
  <si>
    <t>24/06/2003</t>
  </si>
  <si>
    <t>21020879</t>
  </si>
  <si>
    <t>21020880</t>
  </si>
  <si>
    <t>Hà Diệu Trúc</t>
  </si>
  <si>
    <t>08/08/2003</t>
  </si>
  <si>
    <t>21020881</t>
  </si>
  <si>
    <t>Vũ Xuân Trường</t>
  </si>
  <si>
    <t>28/08/2001</t>
  </si>
  <si>
    <t>21020500</t>
  </si>
  <si>
    <t>Chu Anh Tuấn</t>
  </si>
  <si>
    <t>21020882</t>
  </si>
  <si>
    <t>Lê Văn Anh Tuấn</t>
  </si>
  <si>
    <t>24/01/2003</t>
  </si>
  <si>
    <t>21020883</t>
  </si>
  <si>
    <t>Cao Xuân Tùng</t>
  </si>
  <si>
    <t>21020798</t>
  </si>
  <si>
    <t>Đinh Anh Tùng</t>
  </si>
  <si>
    <t>21020884</t>
  </si>
  <si>
    <t>Vương Thanh Tùng</t>
  </si>
  <si>
    <t>11/07/2003</t>
  </si>
  <si>
    <t>21020504</t>
  </si>
  <si>
    <t>Trần Văn Việt</t>
  </si>
  <si>
    <t>07/04/2003</t>
  </si>
  <si>
    <t>21020885</t>
  </si>
  <si>
    <t>Nguyễn Long Vũ</t>
  </si>
  <si>
    <t>29/07/2003</t>
  </si>
  <si>
    <t>Điểm tự ĐG</t>
  </si>
  <si>
    <t>Điểm BCS</t>
  </si>
  <si>
    <t>Điểm GVCN</t>
  </si>
  <si>
    <t>QH-2021-I/CQ-M-EM</t>
  </si>
  <si>
    <t>QH-2021-I/CQ-M-AT</t>
  </si>
  <si>
    <t xml:space="preserve">Danh sách có: 60 sinh viên./. </t>
  </si>
  <si>
    <t xml:space="preserve">Danh sách có: 80 sinh viên./. </t>
  </si>
  <si>
    <t>BẢNG TỔNG HỢP KẾT QUẢ RÈN LUYỆN CỦA SINH VIÊN
 KHOA CƠ HỌC KỸ THUẬT&amp;TỰ ĐỘNG HÓA 
HỌC KỲ I,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</si>
</sst>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  <charset val="163"/>
    </font>
    <font>
      <i/>
      <sz val="13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sz val="8"/>
      <name val="Arial"/>
      <family val="2"/>
      <scheme val="min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</font>
    <font>
      <b/>
      <sz val="11"/>
      <name val="Arial"/>
      <family val="2"/>
      <charset val="163"/>
      <scheme val="minor"/>
    </font>
    <font>
      <b/>
      <sz val="11"/>
      <name val="Times New Roman"/>
      <family val="1"/>
      <scheme val="major"/>
    </font>
    <font>
      <sz val="11"/>
      <color theme="1"/>
      <name val="Times New Roman"/>
      <family val="1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/>
    <xf numFmtId="164" fontId="21" fillId="0" borderId="0" xfId="0" applyNumberFormat="1" applyFont="1"/>
    <xf numFmtId="164" fontId="18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0" fontId="22" fillId="0" borderId="12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49" fontId="23" fillId="0" borderId="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3002E78-E014-48BB-B4CD-888859CC1802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605A022-389A-460D-8553-10539A1B549A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89CE907-A6FE-40D7-98BD-98FD441407B1}"/>
            </a:ext>
          </a:extLst>
        </xdr:cNvPr>
        <xdr:cNvCxnSpPr/>
      </xdr:nvCxnSpPr>
      <xdr:spPr>
        <a:xfrm>
          <a:off x="8191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1</xdr:row>
      <xdr:rowOff>200025</xdr:rowOff>
    </xdr:from>
    <xdr:to>
      <xdr:col>10</xdr:col>
      <xdr:colOff>342900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6BCE0BD-B454-4CA3-BA01-C4E7386AADC6}"/>
            </a:ext>
          </a:extLst>
        </xdr:cNvPr>
        <xdr:cNvCxnSpPr/>
      </xdr:nvCxnSpPr>
      <xdr:spPr>
        <a:xfrm>
          <a:off x="4714875" y="40957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1247348</xdr:colOff>
      <xdr:row>2</xdr:row>
      <xdr:rowOff>0</xdr:rowOff>
    </xdr:from>
    <xdr:to>
      <xdr:col>3</xdr:col>
      <xdr:colOff>543351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F811EBF-F07C-444D-8FB0-2003912387AF}"/>
            </a:ext>
          </a:extLst>
        </xdr:cNvPr>
        <xdr:cNvCxnSpPr/>
      </xdr:nvCxnSpPr>
      <xdr:spPr>
        <a:xfrm>
          <a:off x="1609298" y="381000"/>
          <a:ext cx="13248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516731</xdr:colOff>
      <xdr:row>2</xdr:row>
      <xdr:rowOff>0</xdr:rowOff>
    </xdr:from>
    <xdr:to>
      <xdr:col>12</xdr:col>
      <xdr:colOff>369094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D1F9DD2-E7F5-4FEE-A443-B50E8E677127}"/>
            </a:ext>
          </a:extLst>
        </xdr:cNvPr>
        <xdr:cNvCxnSpPr/>
      </xdr:nvCxnSpPr>
      <xdr:spPr>
        <a:xfrm>
          <a:off x="7117556" y="381000"/>
          <a:ext cx="16240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DFD8-B05E-4E81-8DB7-985E1A74E840}">
  <dimension ref="A1:K94"/>
  <sheetViews>
    <sheetView workbookViewId="0">
      <selection activeCell="L15" sqref="L15"/>
    </sheetView>
  </sheetViews>
  <sheetFormatPr defaultRowHeight="15" x14ac:dyDescent="0.25"/>
  <cols>
    <col min="1" max="1" width="4.75" style="3" bestFit="1" customWidth="1"/>
    <col min="2" max="2" width="8.875" style="9" bestFit="1" customWidth="1"/>
    <col min="3" max="3" width="16.75" style="3" bestFit="1" customWidth="1"/>
    <col min="4" max="4" width="9.875" style="3" bestFit="1" customWidth="1"/>
    <col min="5" max="5" width="6.875" style="3" bestFit="1" customWidth="1"/>
    <col min="6" max="6" width="5.375" style="3" bestFit="1" customWidth="1"/>
    <col min="7" max="7" width="6.625" style="3" customWidth="1"/>
    <col min="8" max="8" width="5.375" style="3" bestFit="1" customWidth="1"/>
    <col min="9" max="9" width="7.75" style="3" bestFit="1" customWidth="1"/>
    <col min="10" max="10" width="5.375" style="3" bestFit="1" customWidth="1"/>
    <col min="11" max="11" width="11.75" style="3" customWidth="1"/>
    <col min="12" max="16384" width="9" style="3"/>
  </cols>
  <sheetData>
    <row r="1" spans="1:11" ht="16.5" x14ac:dyDescent="0.25">
      <c r="A1" s="37" t="s">
        <v>0</v>
      </c>
      <c r="B1" s="37"/>
      <c r="C1" s="37"/>
      <c r="G1" s="38" t="s">
        <v>2</v>
      </c>
      <c r="H1" s="38"/>
      <c r="I1" s="38"/>
      <c r="J1" s="38"/>
      <c r="K1" s="38"/>
    </row>
    <row r="2" spans="1:11" ht="16.5" x14ac:dyDescent="0.25">
      <c r="A2" s="39" t="s">
        <v>1</v>
      </c>
      <c r="B2" s="39"/>
      <c r="C2" s="39"/>
      <c r="G2" s="38" t="s">
        <v>3</v>
      </c>
      <c r="H2" s="38"/>
      <c r="I2" s="38"/>
      <c r="J2" s="38"/>
      <c r="K2" s="38"/>
    </row>
    <row r="3" spans="1:11" ht="16.5" x14ac:dyDescent="0.25">
      <c r="A3" s="11"/>
    </row>
    <row r="5" spans="1:11" s="12" customFormat="1" ht="19.5" x14ac:dyDescent="0.2">
      <c r="A5" s="25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12" customFormat="1" ht="19.5" x14ac:dyDescent="0.2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12" customFormat="1" ht="19.5" x14ac:dyDescent="0.2">
      <c r="A7" s="25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10" spans="1:11" ht="15.75" customHeight="1" x14ac:dyDescent="0.25">
      <c r="A10" s="26" t="s">
        <v>5</v>
      </c>
      <c r="B10" s="28" t="s">
        <v>6</v>
      </c>
      <c r="C10" s="28" t="s">
        <v>7</v>
      </c>
      <c r="D10" s="28" t="s">
        <v>8</v>
      </c>
      <c r="E10" s="34" t="s">
        <v>423</v>
      </c>
      <c r="F10" s="34" t="s">
        <v>424</v>
      </c>
      <c r="G10" s="34" t="s">
        <v>425</v>
      </c>
      <c r="H10" s="30" t="s">
        <v>10</v>
      </c>
      <c r="I10" s="31"/>
      <c r="J10" s="30" t="s">
        <v>10</v>
      </c>
      <c r="K10" s="31"/>
    </row>
    <row r="11" spans="1:11" ht="36" customHeight="1" x14ac:dyDescent="0.25">
      <c r="A11" s="27"/>
      <c r="B11" s="29"/>
      <c r="C11" s="29"/>
      <c r="D11" s="29"/>
      <c r="E11" s="35"/>
      <c r="F11" s="35"/>
      <c r="G11" s="35"/>
      <c r="H11" s="32" t="s">
        <v>11</v>
      </c>
      <c r="I11" s="33"/>
      <c r="J11" s="32" t="s">
        <v>26</v>
      </c>
      <c r="K11" s="33"/>
    </row>
    <row r="12" spans="1:11" ht="15.75" x14ac:dyDescent="0.25">
      <c r="A12" s="27"/>
      <c r="B12" s="29"/>
      <c r="C12" s="29"/>
      <c r="D12" s="29"/>
      <c r="E12" s="36"/>
      <c r="F12" s="36"/>
      <c r="G12" s="36"/>
      <c r="H12" s="10" t="s">
        <v>9</v>
      </c>
      <c r="I12" s="10" t="s">
        <v>12</v>
      </c>
      <c r="J12" s="10" t="s">
        <v>9</v>
      </c>
      <c r="K12" s="10" t="s">
        <v>12</v>
      </c>
    </row>
    <row r="13" spans="1:11" x14ac:dyDescent="0.25">
      <c r="A13" s="60">
        <v>1</v>
      </c>
      <c r="B13" s="61" t="s">
        <v>30</v>
      </c>
      <c r="C13" s="62" t="s">
        <v>31</v>
      </c>
      <c r="D13" s="63" t="s">
        <v>32</v>
      </c>
      <c r="E13" s="64">
        <v>67</v>
      </c>
      <c r="F13" s="64">
        <v>67</v>
      </c>
      <c r="G13" s="64">
        <v>67</v>
      </c>
      <c r="H13" s="64">
        <v>67</v>
      </c>
      <c r="I13" s="23" t="str">
        <f t="shared" ref="I13:K76" si="0">IF(H13&gt;=90,"Xuất sắc",IF(H13&gt;=80,"Tốt", IF(H13&gt;=65,"Khá",IF(H13&gt;=50,"Trung bình", IF(H13&gt;=35, "Yếu", "Kém")))))</f>
        <v>Khá</v>
      </c>
      <c r="J13" s="64">
        <v>67</v>
      </c>
      <c r="K13" s="23" t="str">
        <f t="shared" si="0"/>
        <v>Khá</v>
      </c>
    </row>
    <row r="14" spans="1:11" x14ac:dyDescent="0.25">
      <c r="A14" s="60">
        <v>2</v>
      </c>
      <c r="B14" s="61" t="s">
        <v>33</v>
      </c>
      <c r="C14" s="62" t="s">
        <v>34</v>
      </c>
      <c r="D14" s="63" t="s">
        <v>35</v>
      </c>
      <c r="E14" s="64">
        <v>90</v>
      </c>
      <c r="F14" s="64">
        <v>90</v>
      </c>
      <c r="G14" s="64">
        <v>90</v>
      </c>
      <c r="H14" s="64">
        <v>90</v>
      </c>
      <c r="I14" s="23" t="str">
        <f t="shared" si="0"/>
        <v>Xuất sắc</v>
      </c>
      <c r="J14" s="64">
        <v>90</v>
      </c>
      <c r="K14" s="23" t="str">
        <f t="shared" si="0"/>
        <v>Xuất sắc</v>
      </c>
    </row>
    <row r="15" spans="1:11" ht="25.5" x14ac:dyDescent="0.25">
      <c r="A15" s="60">
        <v>3</v>
      </c>
      <c r="B15" s="61" t="s">
        <v>36</v>
      </c>
      <c r="C15" s="62" t="s">
        <v>37</v>
      </c>
      <c r="D15" s="63" t="s">
        <v>38</v>
      </c>
      <c r="E15" s="64">
        <v>80</v>
      </c>
      <c r="F15" s="64">
        <v>80</v>
      </c>
      <c r="G15" s="64">
        <v>80</v>
      </c>
      <c r="H15" s="64">
        <v>80</v>
      </c>
      <c r="I15" s="23" t="str">
        <f t="shared" si="0"/>
        <v>Tốt</v>
      </c>
      <c r="J15" s="64">
        <v>80</v>
      </c>
      <c r="K15" s="23" t="str">
        <f t="shared" si="0"/>
        <v>Tốt</v>
      </c>
    </row>
    <row r="16" spans="1:11" x14ac:dyDescent="0.25">
      <c r="A16" s="60">
        <v>4</v>
      </c>
      <c r="B16" s="61" t="s">
        <v>39</v>
      </c>
      <c r="C16" s="62" t="s">
        <v>40</v>
      </c>
      <c r="D16" s="63" t="s">
        <v>41</v>
      </c>
      <c r="E16" s="64">
        <v>90</v>
      </c>
      <c r="F16" s="64">
        <v>90</v>
      </c>
      <c r="G16" s="64">
        <v>90</v>
      </c>
      <c r="H16" s="64">
        <v>90</v>
      </c>
      <c r="I16" s="23" t="str">
        <f t="shared" si="0"/>
        <v>Xuất sắc</v>
      </c>
      <c r="J16" s="64">
        <v>90</v>
      </c>
      <c r="K16" s="23" t="str">
        <f t="shared" si="0"/>
        <v>Xuất sắc</v>
      </c>
    </row>
    <row r="17" spans="1:11" x14ac:dyDescent="0.25">
      <c r="A17" s="60">
        <v>5</v>
      </c>
      <c r="B17" s="61" t="s">
        <v>42</v>
      </c>
      <c r="C17" s="62" t="s">
        <v>43</v>
      </c>
      <c r="D17" s="63" t="s">
        <v>44</v>
      </c>
      <c r="E17" s="64">
        <v>80</v>
      </c>
      <c r="F17" s="64">
        <v>80</v>
      </c>
      <c r="G17" s="64">
        <v>80</v>
      </c>
      <c r="H17" s="64">
        <v>80</v>
      </c>
      <c r="I17" s="23" t="str">
        <f t="shared" si="0"/>
        <v>Tốt</v>
      </c>
      <c r="J17" s="64">
        <v>80</v>
      </c>
      <c r="K17" s="23" t="str">
        <f t="shared" si="0"/>
        <v>Tốt</v>
      </c>
    </row>
    <row r="18" spans="1:11" x14ac:dyDescent="0.25">
      <c r="A18" s="60">
        <v>6</v>
      </c>
      <c r="B18" s="61" t="s">
        <v>45</v>
      </c>
      <c r="C18" s="62" t="s">
        <v>46</v>
      </c>
      <c r="D18" s="63" t="s">
        <v>47</v>
      </c>
      <c r="E18" s="64">
        <v>80</v>
      </c>
      <c r="F18" s="64">
        <v>80</v>
      </c>
      <c r="G18" s="64">
        <v>80</v>
      </c>
      <c r="H18" s="64">
        <v>80</v>
      </c>
      <c r="I18" s="23" t="str">
        <f t="shared" si="0"/>
        <v>Tốt</v>
      </c>
      <c r="J18" s="64">
        <v>80</v>
      </c>
      <c r="K18" s="23" t="str">
        <f t="shared" si="0"/>
        <v>Tốt</v>
      </c>
    </row>
    <row r="19" spans="1:11" x14ac:dyDescent="0.25">
      <c r="A19" s="60">
        <v>7</v>
      </c>
      <c r="B19" s="61" t="s">
        <v>48</v>
      </c>
      <c r="C19" s="62" t="s">
        <v>49</v>
      </c>
      <c r="D19" s="63" t="s">
        <v>50</v>
      </c>
      <c r="E19" s="64">
        <v>90</v>
      </c>
      <c r="F19" s="64">
        <v>90</v>
      </c>
      <c r="G19" s="64">
        <v>90</v>
      </c>
      <c r="H19" s="64">
        <v>90</v>
      </c>
      <c r="I19" s="23" t="str">
        <f t="shared" si="0"/>
        <v>Xuất sắc</v>
      </c>
      <c r="J19" s="64">
        <v>90</v>
      </c>
      <c r="K19" s="23" t="str">
        <f t="shared" si="0"/>
        <v>Xuất sắc</v>
      </c>
    </row>
    <row r="20" spans="1:11" x14ac:dyDescent="0.25">
      <c r="A20" s="60">
        <v>8</v>
      </c>
      <c r="B20" s="61" t="s">
        <v>51</v>
      </c>
      <c r="C20" s="62" t="s">
        <v>52</v>
      </c>
      <c r="D20" s="63" t="s">
        <v>53</v>
      </c>
      <c r="E20" s="64">
        <v>90</v>
      </c>
      <c r="F20" s="64">
        <v>77</v>
      </c>
      <c r="G20" s="64">
        <v>77</v>
      </c>
      <c r="H20" s="64">
        <v>77</v>
      </c>
      <c r="I20" s="23" t="str">
        <f t="shared" si="0"/>
        <v>Khá</v>
      </c>
      <c r="J20" s="64">
        <v>77</v>
      </c>
      <c r="K20" s="23" t="str">
        <f t="shared" si="0"/>
        <v>Khá</v>
      </c>
    </row>
    <row r="21" spans="1:11" x14ac:dyDescent="0.25">
      <c r="A21" s="60">
        <v>9</v>
      </c>
      <c r="B21" s="61" t="s">
        <v>54</v>
      </c>
      <c r="C21" s="62" t="s">
        <v>55</v>
      </c>
      <c r="D21" s="63" t="s">
        <v>56</v>
      </c>
      <c r="E21" s="64">
        <v>80</v>
      </c>
      <c r="F21" s="64">
        <v>78</v>
      </c>
      <c r="G21" s="64">
        <v>78</v>
      </c>
      <c r="H21" s="64">
        <v>78</v>
      </c>
      <c r="I21" s="23" t="str">
        <f t="shared" si="0"/>
        <v>Khá</v>
      </c>
      <c r="J21" s="64">
        <v>78</v>
      </c>
      <c r="K21" s="23" t="str">
        <f t="shared" si="0"/>
        <v>Khá</v>
      </c>
    </row>
    <row r="22" spans="1:11" x14ac:dyDescent="0.25">
      <c r="A22" s="60">
        <v>10</v>
      </c>
      <c r="B22" s="61" t="s">
        <v>57</v>
      </c>
      <c r="C22" s="62" t="s">
        <v>58</v>
      </c>
      <c r="D22" s="63" t="s">
        <v>59</v>
      </c>
      <c r="E22" s="64">
        <v>80</v>
      </c>
      <c r="F22" s="64">
        <v>80</v>
      </c>
      <c r="G22" s="64">
        <v>80</v>
      </c>
      <c r="H22" s="64">
        <v>80</v>
      </c>
      <c r="I22" s="23" t="str">
        <f t="shared" si="0"/>
        <v>Tốt</v>
      </c>
      <c r="J22" s="64">
        <v>80</v>
      </c>
      <c r="K22" s="23" t="str">
        <f t="shared" si="0"/>
        <v>Tốt</v>
      </c>
    </row>
    <row r="23" spans="1:11" ht="16.5" customHeight="1" x14ac:dyDescent="0.25">
      <c r="A23" s="60">
        <v>11</v>
      </c>
      <c r="B23" s="61" t="s">
        <v>60</v>
      </c>
      <c r="C23" s="62" t="s">
        <v>61</v>
      </c>
      <c r="D23" s="63" t="s">
        <v>62</v>
      </c>
      <c r="E23" s="64">
        <v>90</v>
      </c>
      <c r="F23" s="64">
        <v>90</v>
      </c>
      <c r="G23" s="64">
        <v>90</v>
      </c>
      <c r="H23" s="64">
        <v>90</v>
      </c>
      <c r="I23" s="23" t="str">
        <f t="shared" si="0"/>
        <v>Xuất sắc</v>
      </c>
      <c r="J23" s="64">
        <v>90</v>
      </c>
      <c r="K23" s="23" t="str">
        <f t="shared" si="0"/>
        <v>Xuất sắc</v>
      </c>
    </row>
    <row r="24" spans="1:11" x14ac:dyDescent="0.25">
      <c r="A24" s="60">
        <v>12</v>
      </c>
      <c r="B24" s="61" t="s">
        <v>63</v>
      </c>
      <c r="C24" s="62" t="s">
        <v>64</v>
      </c>
      <c r="D24" s="63" t="s">
        <v>65</v>
      </c>
      <c r="E24" s="64">
        <v>80</v>
      </c>
      <c r="F24" s="64">
        <v>80</v>
      </c>
      <c r="G24" s="64">
        <v>80</v>
      </c>
      <c r="H24" s="64">
        <v>80</v>
      </c>
      <c r="I24" s="23" t="str">
        <f t="shared" si="0"/>
        <v>Tốt</v>
      </c>
      <c r="J24" s="64">
        <v>80</v>
      </c>
      <c r="K24" s="23" t="str">
        <f t="shared" si="0"/>
        <v>Tốt</v>
      </c>
    </row>
    <row r="25" spans="1:11" x14ac:dyDescent="0.25">
      <c r="A25" s="60">
        <v>13</v>
      </c>
      <c r="B25" s="61" t="s">
        <v>66</v>
      </c>
      <c r="C25" s="62" t="s">
        <v>67</v>
      </c>
      <c r="D25" s="63" t="s">
        <v>68</v>
      </c>
      <c r="E25" s="64">
        <v>90</v>
      </c>
      <c r="F25" s="64">
        <v>90</v>
      </c>
      <c r="G25" s="64">
        <v>90</v>
      </c>
      <c r="H25" s="64">
        <v>90</v>
      </c>
      <c r="I25" s="23" t="str">
        <f t="shared" si="0"/>
        <v>Xuất sắc</v>
      </c>
      <c r="J25" s="64">
        <v>90</v>
      </c>
      <c r="K25" s="23" t="str">
        <f t="shared" si="0"/>
        <v>Xuất sắc</v>
      </c>
    </row>
    <row r="26" spans="1:11" x14ac:dyDescent="0.25">
      <c r="A26" s="60">
        <v>14</v>
      </c>
      <c r="B26" s="61" t="s">
        <v>69</v>
      </c>
      <c r="C26" s="62" t="s">
        <v>70</v>
      </c>
      <c r="D26" s="63" t="s">
        <v>71</v>
      </c>
      <c r="E26" s="64">
        <v>80</v>
      </c>
      <c r="F26" s="64">
        <v>80</v>
      </c>
      <c r="G26" s="64">
        <v>80</v>
      </c>
      <c r="H26" s="64">
        <v>80</v>
      </c>
      <c r="I26" s="23" t="str">
        <f t="shared" si="0"/>
        <v>Tốt</v>
      </c>
      <c r="J26" s="64">
        <v>80</v>
      </c>
      <c r="K26" s="23" t="str">
        <f t="shared" si="0"/>
        <v>Tốt</v>
      </c>
    </row>
    <row r="27" spans="1:11" x14ac:dyDescent="0.25">
      <c r="A27" s="60">
        <v>15</v>
      </c>
      <c r="B27" s="61" t="s">
        <v>72</v>
      </c>
      <c r="C27" s="62" t="s">
        <v>73</v>
      </c>
      <c r="D27" s="63" t="s">
        <v>74</v>
      </c>
      <c r="E27" s="64">
        <v>90</v>
      </c>
      <c r="F27" s="64">
        <v>90</v>
      </c>
      <c r="G27" s="64">
        <v>90</v>
      </c>
      <c r="H27" s="64">
        <v>90</v>
      </c>
      <c r="I27" s="23" t="str">
        <f t="shared" si="0"/>
        <v>Xuất sắc</v>
      </c>
      <c r="J27" s="64">
        <v>90</v>
      </c>
      <c r="K27" s="23" t="str">
        <f t="shared" si="0"/>
        <v>Xuất sắc</v>
      </c>
    </row>
    <row r="28" spans="1:11" x14ac:dyDescent="0.25">
      <c r="A28" s="60">
        <v>16</v>
      </c>
      <c r="B28" s="61" t="s">
        <v>75</v>
      </c>
      <c r="C28" s="62" t="s">
        <v>76</v>
      </c>
      <c r="D28" s="63" t="s">
        <v>77</v>
      </c>
      <c r="E28" s="64">
        <v>90</v>
      </c>
      <c r="F28" s="64">
        <v>90</v>
      </c>
      <c r="G28" s="64">
        <v>90</v>
      </c>
      <c r="H28" s="64">
        <v>90</v>
      </c>
      <c r="I28" s="23" t="str">
        <f t="shared" si="0"/>
        <v>Xuất sắc</v>
      </c>
      <c r="J28" s="64">
        <v>90</v>
      </c>
      <c r="K28" s="23" t="str">
        <f t="shared" si="0"/>
        <v>Xuất sắc</v>
      </c>
    </row>
    <row r="29" spans="1:11" x14ac:dyDescent="0.25">
      <c r="A29" s="60">
        <v>17</v>
      </c>
      <c r="B29" s="61" t="s">
        <v>78</v>
      </c>
      <c r="C29" s="62" t="s">
        <v>27</v>
      </c>
      <c r="D29" s="63" t="s">
        <v>79</v>
      </c>
      <c r="E29" s="64">
        <v>90</v>
      </c>
      <c r="F29" s="64">
        <v>90</v>
      </c>
      <c r="G29" s="64">
        <v>90</v>
      </c>
      <c r="H29" s="64">
        <v>90</v>
      </c>
      <c r="I29" s="23" t="str">
        <f t="shared" si="0"/>
        <v>Xuất sắc</v>
      </c>
      <c r="J29" s="64">
        <v>90</v>
      </c>
      <c r="K29" s="23" t="str">
        <f t="shared" si="0"/>
        <v>Xuất sắc</v>
      </c>
    </row>
    <row r="30" spans="1:11" x14ac:dyDescent="0.25">
      <c r="A30" s="60">
        <v>18</v>
      </c>
      <c r="B30" s="61" t="s">
        <v>80</v>
      </c>
      <c r="C30" s="62" t="s">
        <v>81</v>
      </c>
      <c r="D30" s="63" t="s">
        <v>82</v>
      </c>
      <c r="E30" s="64">
        <v>90</v>
      </c>
      <c r="F30" s="64">
        <v>90</v>
      </c>
      <c r="G30" s="64">
        <v>90</v>
      </c>
      <c r="H30" s="64">
        <v>90</v>
      </c>
      <c r="I30" s="23" t="str">
        <f t="shared" si="0"/>
        <v>Xuất sắc</v>
      </c>
      <c r="J30" s="64">
        <v>90</v>
      </c>
      <c r="K30" s="23" t="str">
        <f t="shared" si="0"/>
        <v>Xuất sắc</v>
      </c>
    </row>
    <row r="31" spans="1:11" x14ac:dyDescent="0.25">
      <c r="A31" s="60">
        <v>19</v>
      </c>
      <c r="B31" s="61" t="s">
        <v>83</v>
      </c>
      <c r="C31" s="62" t="s">
        <v>84</v>
      </c>
      <c r="D31" s="63" t="s">
        <v>71</v>
      </c>
      <c r="E31" s="64">
        <v>70</v>
      </c>
      <c r="F31" s="64">
        <v>80</v>
      </c>
      <c r="G31" s="64">
        <v>80</v>
      </c>
      <c r="H31" s="64">
        <v>80</v>
      </c>
      <c r="I31" s="23" t="str">
        <f t="shared" si="0"/>
        <v>Tốt</v>
      </c>
      <c r="J31" s="64">
        <v>80</v>
      </c>
      <c r="K31" s="23" t="str">
        <f t="shared" si="0"/>
        <v>Tốt</v>
      </c>
    </row>
    <row r="32" spans="1:11" x14ac:dyDescent="0.25">
      <c r="A32" s="60">
        <v>20</v>
      </c>
      <c r="B32" s="61" t="s">
        <v>85</v>
      </c>
      <c r="C32" s="62" t="s">
        <v>86</v>
      </c>
      <c r="D32" s="63" t="s">
        <v>87</v>
      </c>
      <c r="E32" s="64">
        <v>90</v>
      </c>
      <c r="F32" s="64">
        <v>90</v>
      </c>
      <c r="G32" s="64">
        <v>90</v>
      </c>
      <c r="H32" s="64">
        <v>90</v>
      </c>
      <c r="I32" s="23" t="str">
        <f t="shared" si="0"/>
        <v>Xuất sắc</v>
      </c>
      <c r="J32" s="64">
        <v>90</v>
      </c>
      <c r="K32" s="23" t="str">
        <f t="shared" si="0"/>
        <v>Xuất sắc</v>
      </c>
    </row>
    <row r="33" spans="1:11" x14ac:dyDescent="0.25">
      <c r="A33" s="60">
        <v>21</v>
      </c>
      <c r="B33" s="61" t="s">
        <v>88</v>
      </c>
      <c r="C33" s="62" t="s">
        <v>89</v>
      </c>
      <c r="D33" s="63" t="s">
        <v>90</v>
      </c>
      <c r="E33" s="64">
        <v>90</v>
      </c>
      <c r="F33" s="64">
        <v>90</v>
      </c>
      <c r="G33" s="64">
        <v>90</v>
      </c>
      <c r="H33" s="64">
        <v>90</v>
      </c>
      <c r="I33" s="23" t="str">
        <f t="shared" si="0"/>
        <v>Xuất sắc</v>
      </c>
      <c r="J33" s="64">
        <v>90</v>
      </c>
      <c r="K33" s="23" t="str">
        <f t="shared" si="0"/>
        <v>Xuất sắc</v>
      </c>
    </row>
    <row r="34" spans="1:11" x14ac:dyDescent="0.25">
      <c r="A34" s="60">
        <v>22</v>
      </c>
      <c r="B34" s="61" t="s">
        <v>91</v>
      </c>
      <c r="C34" s="62" t="s">
        <v>92</v>
      </c>
      <c r="D34" s="63" t="s">
        <v>93</v>
      </c>
      <c r="E34" s="64">
        <v>80</v>
      </c>
      <c r="F34" s="64">
        <v>80</v>
      </c>
      <c r="G34" s="64">
        <v>0</v>
      </c>
      <c r="H34" s="64">
        <v>0</v>
      </c>
      <c r="I34" s="23" t="str">
        <f t="shared" si="0"/>
        <v>Kém</v>
      </c>
      <c r="J34" s="64">
        <v>80</v>
      </c>
      <c r="K34" s="23" t="str">
        <f t="shared" si="0"/>
        <v>Tốt</v>
      </c>
    </row>
    <row r="35" spans="1:11" x14ac:dyDescent="0.25">
      <c r="A35" s="60">
        <v>23</v>
      </c>
      <c r="B35" s="61" t="s">
        <v>94</v>
      </c>
      <c r="C35" s="62" t="s">
        <v>95</v>
      </c>
      <c r="D35" s="63" t="s">
        <v>96</v>
      </c>
      <c r="E35" s="64">
        <v>80</v>
      </c>
      <c r="F35" s="64">
        <v>80</v>
      </c>
      <c r="G35" s="64">
        <v>80</v>
      </c>
      <c r="H35" s="64">
        <v>80</v>
      </c>
      <c r="I35" s="23" t="str">
        <f t="shared" si="0"/>
        <v>Tốt</v>
      </c>
      <c r="J35" s="64">
        <v>80</v>
      </c>
      <c r="K35" s="23" t="str">
        <f t="shared" si="0"/>
        <v>Tốt</v>
      </c>
    </row>
    <row r="36" spans="1:11" x14ac:dyDescent="0.25">
      <c r="A36" s="60">
        <v>24</v>
      </c>
      <c r="B36" s="61" t="s">
        <v>97</v>
      </c>
      <c r="C36" s="62" t="s">
        <v>98</v>
      </c>
      <c r="D36" s="63" t="s">
        <v>99</v>
      </c>
      <c r="E36" s="64">
        <v>90</v>
      </c>
      <c r="F36" s="64">
        <v>90</v>
      </c>
      <c r="G36" s="64">
        <v>90</v>
      </c>
      <c r="H36" s="64">
        <v>90</v>
      </c>
      <c r="I36" s="23" t="str">
        <f t="shared" si="0"/>
        <v>Xuất sắc</v>
      </c>
      <c r="J36" s="64">
        <v>90</v>
      </c>
      <c r="K36" s="23" t="str">
        <f t="shared" si="0"/>
        <v>Xuất sắc</v>
      </c>
    </row>
    <row r="37" spans="1:11" x14ac:dyDescent="0.25">
      <c r="A37" s="60">
        <v>25</v>
      </c>
      <c r="B37" s="61" t="s">
        <v>100</v>
      </c>
      <c r="C37" s="62" t="s">
        <v>101</v>
      </c>
      <c r="D37" s="63" t="s">
        <v>102</v>
      </c>
      <c r="E37" s="64">
        <v>80</v>
      </c>
      <c r="F37" s="64">
        <v>80</v>
      </c>
      <c r="G37" s="64">
        <v>80</v>
      </c>
      <c r="H37" s="64">
        <v>80</v>
      </c>
      <c r="I37" s="23" t="str">
        <f t="shared" si="0"/>
        <v>Tốt</v>
      </c>
      <c r="J37" s="64">
        <v>80</v>
      </c>
      <c r="K37" s="23" t="str">
        <f t="shared" si="0"/>
        <v>Tốt</v>
      </c>
    </row>
    <row r="38" spans="1:11" x14ac:dyDescent="0.25">
      <c r="A38" s="60">
        <v>26</v>
      </c>
      <c r="B38" s="61" t="s">
        <v>103</v>
      </c>
      <c r="C38" s="62" t="s">
        <v>104</v>
      </c>
      <c r="D38" s="63" t="s">
        <v>105</v>
      </c>
      <c r="E38" s="64">
        <v>90</v>
      </c>
      <c r="F38" s="64">
        <v>90</v>
      </c>
      <c r="G38" s="64">
        <v>90</v>
      </c>
      <c r="H38" s="64">
        <v>90</v>
      </c>
      <c r="I38" s="23" t="str">
        <f t="shared" si="0"/>
        <v>Xuất sắc</v>
      </c>
      <c r="J38" s="64">
        <v>90</v>
      </c>
      <c r="K38" s="23" t="str">
        <f t="shared" si="0"/>
        <v>Xuất sắc</v>
      </c>
    </row>
    <row r="39" spans="1:11" ht="25.5" x14ac:dyDescent="0.25">
      <c r="A39" s="60">
        <v>27</v>
      </c>
      <c r="B39" s="61" t="s">
        <v>106</v>
      </c>
      <c r="C39" s="62" t="s">
        <v>107</v>
      </c>
      <c r="D39" s="63" t="s">
        <v>108</v>
      </c>
      <c r="E39" s="64">
        <v>90</v>
      </c>
      <c r="F39" s="64">
        <v>90</v>
      </c>
      <c r="G39" s="64">
        <v>90</v>
      </c>
      <c r="H39" s="64">
        <v>90</v>
      </c>
      <c r="I39" s="23" t="str">
        <f t="shared" si="0"/>
        <v>Xuất sắc</v>
      </c>
      <c r="J39" s="64">
        <v>90</v>
      </c>
      <c r="K39" s="23" t="str">
        <f t="shared" si="0"/>
        <v>Xuất sắc</v>
      </c>
    </row>
    <row r="40" spans="1:11" x14ac:dyDescent="0.25">
      <c r="A40" s="60">
        <v>28</v>
      </c>
      <c r="B40" s="61" t="s">
        <v>109</v>
      </c>
      <c r="C40" s="62" t="s">
        <v>110</v>
      </c>
      <c r="D40" s="63" t="s">
        <v>111</v>
      </c>
      <c r="E40" s="64">
        <v>80</v>
      </c>
      <c r="F40" s="64">
        <v>67</v>
      </c>
      <c r="G40" s="64">
        <v>67</v>
      </c>
      <c r="H40" s="64">
        <v>67</v>
      </c>
      <c r="I40" s="23" t="str">
        <f t="shared" si="0"/>
        <v>Khá</v>
      </c>
      <c r="J40" s="64">
        <v>67</v>
      </c>
      <c r="K40" s="23" t="str">
        <f t="shared" si="0"/>
        <v>Khá</v>
      </c>
    </row>
    <row r="41" spans="1:11" x14ac:dyDescent="0.25">
      <c r="A41" s="60">
        <v>29</v>
      </c>
      <c r="B41" s="61" t="s">
        <v>112</v>
      </c>
      <c r="C41" s="62" t="s">
        <v>113</v>
      </c>
      <c r="D41" s="63" t="s">
        <v>114</v>
      </c>
      <c r="E41" s="64">
        <v>0</v>
      </c>
      <c r="F41" s="64">
        <v>0</v>
      </c>
      <c r="G41" s="64">
        <v>0</v>
      </c>
      <c r="H41" s="64">
        <v>0</v>
      </c>
      <c r="I41" s="23" t="str">
        <f t="shared" si="0"/>
        <v>Kém</v>
      </c>
      <c r="J41" s="64">
        <v>0</v>
      </c>
      <c r="K41" s="23" t="str">
        <f t="shared" si="0"/>
        <v>Kém</v>
      </c>
    </row>
    <row r="42" spans="1:11" x14ac:dyDescent="0.25">
      <c r="A42" s="60">
        <v>30</v>
      </c>
      <c r="B42" s="61" t="s">
        <v>115</v>
      </c>
      <c r="C42" s="62" t="s">
        <v>116</v>
      </c>
      <c r="D42" s="63" t="s">
        <v>117</v>
      </c>
      <c r="E42" s="64">
        <v>90</v>
      </c>
      <c r="F42" s="64">
        <v>90</v>
      </c>
      <c r="G42" s="64">
        <v>90</v>
      </c>
      <c r="H42" s="64">
        <v>90</v>
      </c>
      <c r="I42" s="23" t="str">
        <f t="shared" si="0"/>
        <v>Xuất sắc</v>
      </c>
      <c r="J42" s="64">
        <v>90</v>
      </c>
      <c r="K42" s="23" t="str">
        <f t="shared" si="0"/>
        <v>Xuất sắc</v>
      </c>
    </row>
    <row r="43" spans="1:11" x14ac:dyDescent="0.25">
      <c r="A43" s="60">
        <v>31</v>
      </c>
      <c r="B43" s="61" t="s">
        <v>118</v>
      </c>
      <c r="C43" s="62" t="s">
        <v>119</v>
      </c>
      <c r="D43" s="63" t="s">
        <v>120</v>
      </c>
      <c r="E43" s="64">
        <v>90</v>
      </c>
      <c r="F43" s="64">
        <v>90</v>
      </c>
      <c r="G43" s="64">
        <v>90</v>
      </c>
      <c r="H43" s="64">
        <v>90</v>
      </c>
      <c r="I43" s="23" t="str">
        <f t="shared" si="0"/>
        <v>Xuất sắc</v>
      </c>
      <c r="J43" s="64">
        <v>90</v>
      </c>
      <c r="K43" s="23" t="str">
        <f t="shared" si="0"/>
        <v>Xuất sắc</v>
      </c>
    </row>
    <row r="44" spans="1:11" x14ac:dyDescent="0.25">
      <c r="A44" s="60">
        <v>32</v>
      </c>
      <c r="B44" s="61" t="s">
        <v>121</v>
      </c>
      <c r="C44" s="62" t="s">
        <v>122</v>
      </c>
      <c r="D44" s="63" t="s">
        <v>123</v>
      </c>
      <c r="E44" s="64">
        <v>90</v>
      </c>
      <c r="F44" s="64">
        <v>90</v>
      </c>
      <c r="G44" s="64">
        <v>90</v>
      </c>
      <c r="H44" s="64">
        <v>90</v>
      </c>
      <c r="I44" s="23" t="str">
        <f t="shared" si="0"/>
        <v>Xuất sắc</v>
      </c>
      <c r="J44" s="64">
        <v>90</v>
      </c>
      <c r="K44" s="23" t="str">
        <f t="shared" si="0"/>
        <v>Xuất sắc</v>
      </c>
    </row>
    <row r="45" spans="1:11" x14ac:dyDescent="0.25">
      <c r="A45" s="60">
        <v>33</v>
      </c>
      <c r="B45" s="61" t="s">
        <v>124</v>
      </c>
      <c r="C45" s="62" t="s">
        <v>125</v>
      </c>
      <c r="D45" s="63" t="s">
        <v>126</v>
      </c>
      <c r="E45" s="64">
        <v>80</v>
      </c>
      <c r="F45" s="64">
        <v>80</v>
      </c>
      <c r="G45" s="64">
        <v>0</v>
      </c>
      <c r="H45" s="64">
        <v>0</v>
      </c>
      <c r="I45" s="23" t="str">
        <f t="shared" si="0"/>
        <v>Kém</v>
      </c>
      <c r="J45" s="64">
        <v>80</v>
      </c>
      <c r="K45" s="23" t="str">
        <f t="shared" si="0"/>
        <v>Tốt</v>
      </c>
    </row>
    <row r="46" spans="1:11" x14ac:dyDescent="0.25">
      <c r="A46" s="60">
        <v>34</v>
      </c>
      <c r="B46" s="61" t="s">
        <v>127</v>
      </c>
      <c r="C46" s="62" t="s">
        <v>128</v>
      </c>
      <c r="D46" s="63" t="s">
        <v>129</v>
      </c>
      <c r="E46" s="64">
        <v>90</v>
      </c>
      <c r="F46" s="64">
        <v>90</v>
      </c>
      <c r="G46" s="64">
        <v>90</v>
      </c>
      <c r="H46" s="64">
        <v>90</v>
      </c>
      <c r="I46" s="23" t="str">
        <f t="shared" si="0"/>
        <v>Xuất sắc</v>
      </c>
      <c r="J46" s="64">
        <v>90</v>
      </c>
      <c r="K46" s="23" t="str">
        <f t="shared" si="0"/>
        <v>Xuất sắc</v>
      </c>
    </row>
    <row r="47" spans="1:11" x14ac:dyDescent="0.25">
      <c r="A47" s="60">
        <v>35</v>
      </c>
      <c r="B47" s="61" t="s">
        <v>130</v>
      </c>
      <c r="C47" s="62" t="s">
        <v>131</v>
      </c>
      <c r="D47" s="63" t="s">
        <v>132</v>
      </c>
      <c r="E47" s="64">
        <v>90</v>
      </c>
      <c r="F47" s="64">
        <v>90</v>
      </c>
      <c r="G47" s="64">
        <v>90</v>
      </c>
      <c r="H47" s="64">
        <v>90</v>
      </c>
      <c r="I47" s="23" t="str">
        <f t="shared" si="0"/>
        <v>Xuất sắc</v>
      </c>
      <c r="J47" s="64">
        <v>90</v>
      </c>
      <c r="K47" s="23" t="str">
        <f t="shared" si="0"/>
        <v>Xuất sắc</v>
      </c>
    </row>
    <row r="48" spans="1:11" x14ac:dyDescent="0.25">
      <c r="A48" s="60">
        <v>36</v>
      </c>
      <c r="B48" s="61" t="s">
        <v>133</v>
      </c>
      <c r="C48" s="62" t="s">
        <v>134</v>
      </c>
      <c r="D48" s="63" t="s">
        <v>135</v>
      </c>
      <c r="E48" s="64">
        <v>80</v>
      </c>
      <c r="F48" s="64">
        <v>80</v>
      </c>
      <c r="G48" s="64">
        <v>0</v>
      </c>
      <c r="H48" s="64">
        <v>0</v>
      </c>
      <c r="I48" s="23" t="str">
        <f t="shared" si="0"/>
        <v>Kém</v>
      </c>
      <c r="J48" s="64">
        <v>80</v>
      </c>
      <c r="K48" s="23" t="str">
        <f t="shared" si="0"/>
        <v>Tốt</v>
      </c>
    </row>
    <row r="49" spans="1:11" x14ac:dyDescent="0.25">
      <c r="A49" s="60">
        <v>37</v>
      </c>
      <c r="B49" s="61" t="s">
        <v>136</v>
      </c>
      <c r="C49" s="62" t="s">
        <v>137</v>
      </c>
      <c r="D49" s="63" t="s">
        <v>138</v>
      </c>
      <c r="E49" s="64">
        <v>90</v>
      </c>
      <c r="F49" s="64">
        <v>90</v>
      </c>
      <c r="G49" s="64">
        <v>90</v>
      </c>
      <c r="H49" s="64">
        <v>90</v>
      </c>
      <c r="I49" s="23" t="str">
        <f t="shared" si="0"/>
        <v>Xuất sắc</v>
      </c>
      <c r="J49" s="64">
        <v>90</v>
      </c>
      <c r="K49" s="23" t="str">
        <f t="shared" si="0"/>
        <v>Xuất sắc</v>
      </c>
    </row>
    <row r="50" spans="1:11" x14ac:dyDescent="0.25">
      <c r="A50" s="60">
        <v>38</v>
      </c>
      <c r="B50" s="61" t="s">
        <v>139</v>
      </c>
      <c r="C50" s="62" t="s">
        <v>140</v>
      </c>
      <c r="D50" s="63" t="s">
        <v>141</v>
      </c>
      <c r="E50" s="64">
        <v>72</v>
      </c>
      <c r="F50" s="64">
        <v>69</v>
      </c>
      <c r="G50" s="64">
        <v>69</v>
      </c>
      <c r="H50" s="64">
        <v>69</v>
      </c>
      <c r="I50" s="23" t="str">
        <f t="shared" si="0"/>
        <v>Khá</v>
      </c>
      <c r="J50" s="64">
        <v>69</v>
      </c>
      <c r="K50" s="23" t="str">
        <f t="shared" si="0"/>
        <v>Khá</v>
      </c>
    </row>
    <row r="51" spans="1:11" x14ac:dyDescent="0.25">
      <c r="A51" s="60">
        <v>39</v>
      </c>
      <c r="B51" s="61" t="s">
        <v>142</v>
      </c>
      <c r="C51" s="62" t="s">
        <v>143</v>
      </c>
      <c r="D51" s="63" t="s">
        <v>144</v>
      </c>
      <c r="E51" s="64">
        <v>90</v>
      </c>
      <c r="F51" s="64">
        <v>90</v>
      </c>
      <c r="G51" s="64">
        <v>90</v>
      </c>
      <c r="H51" s="64">
        <v>90</v>
      </c>
      <c r="I51" s="23" t="str">
        <f t="shared" si="0"/>
        <v>Xuất sắc</v>
      </c>
      <c r="J51" s="64">
        <v>90</v>
      </c>
      <c r="K51" s="23" t="str">
        <f t="shared" si="0"/>
        <v>Xuất sắc</v>
      </c>
    </row>
    <row r="52" spans="1:11" x14ac:dyDescent="0.25">
      <c r="A52" s="60">
        <v>40</v>
      </c>
      <c r="B52" s="61" t="s">
        <v>145</v>
      </c>
      <c r="C52" s="62" t="s">
        <v>146</v>
      </c>
      <c r="D52" s="63" t="s">
        <v>147</v>
      </c>
      <c r="E52" s="64">
        <v>90</v>
      </c>
      <c r="F52" s="64">
        <v>90</v>
      </c>
      <c r="G52" s="64">
        <v>90</v>
      </c>
      <c r="H52" s="64">
        <v>90</v>
      </c>
      <c r="I52" s="23" t="str">
        <f t="shared" si="0"/>
        <v>Xuất sắc</v>
      </c>
      <c r="J52" s="64">
        <v>90</v>
      </c>
      <c r="K52" s="23" t="str">
        <f t="shared" si="0"/>
        <v>Xuất sắc</v>
      </c>
    </row>
    <row r="53" spans="1:11" x14ac:dyDescent="0.25">
      <c r="A53" s="60">
        <v>41</v>
      </c>
      <c r="B53" s="61" t="s">
        <v>148</v>
      </c>
      <c r="C53" s="62" t="s">
        <v>149</v>
      </c>
      <c r="D53" s="63" t="s">
        <v>150</v>
      </c>
      <c r="E53" s="64">
        <v>80</v>
      </c>
      <c r="F53" s="64">
        <v>80</v>
      </c>
      <c r="G53" s="64">
        <v>80</v>
      </c>
      <c r="H53" s="64">
        <v>80</v>
      </c>
      <c r="I53" s="23" t="str">
        <f t="shared" si="0"/>
        <v>Tốt</v>
      </c>
      <c r="J53" s="64">
        <v>80</v>
      </c>
      <c r="K53" s="23" t="str">
        <f t="shared" si="0"/>
        <v>Tốt</v>
      </c>
    </row>
    <row r="54" spans="1:11" x14ac:dyDescent="0.25">
      <c r="A54" s="60">
        <v>42</v>
      </c>
      <c r="B54" s="61" t="s">
        <v>151</v>
      </c>
      <c r="C54" s="62" t="s">
        <v>152</v>
      </c>
      <c r="D54" s="63" t="s">
        <v>153</v>
      </c>
      <c r="E54" s="64">
        <v>88</v>
      </c>
      <c r="F54" s="64">
        <v>0</v>
      </c>
      <c r="G54" s="64">
        <v>70</v>
      </c>
      <c r="H54" s="64">
        <v>70</v>
      </c>
      <c r="I54" s="23" t="str">
        <f t="shared" si="0"/>
        <v>Khá</v>
      </c>
      <c r="J54" s="64">
        <v>70</v>
      </c>
      <c r="K54" s="23" t="str">
        <f t="shared" si="0"/>
        <v>Khá</v>
      </c>
    </row>
    <row r="55" spans="1:11" x14ac:dyDescent="0.25">
      <c r="A55" s="60">
        <v>43</v>
      </c>
      <c r="B55" s="61" t="s">
        <v>154</v>
      </c>
      <c r="C55" s="62" t="s">
        <v>155</v>
      </c>
      <c r="D55" s="63" t="s">
        <v>93</v>
      </c>
      <c r="E55" s="64">
        <v>90</v>
      </c>
      <c r="F55" s="64">
        <v>90</v>
      </c>
      <c r="G55" s="64">
        <v>90</v>
      </c>
      <c r="H55" s="64">
        <v>90</v>
      </c>
      <c r="I55" s="23" t="str">
        <f t="shared" si="0"/>
        <v>Xuất sắc</v>
      </c>
      <c r="J55" s="64">
        <v>90</v>
      </c>
      <c r="K55" s="23" t="str">
        <f t="shared" si="0"/>
        <v>Xuất sắc</v>
      </c>
    </row>
    <row r="56" spans="1:11" x14ac:dyDescent="0.25">
      <c r="A56" s="60">
        <v>44</v>
      </c>
      <c r="B56" s="61" t="s">
        <v>156</v>
      </c>
      <c r="C56" s="62" t="s">
        <v>157</v>
      </c>
      <c r="D56" s="63" t="s">
        <v>158</v>
      </c>
      <c r="E56" s="64">
        <v>90</v>
      </c>
      <c r="F56" s="64">
        <v>90</v>
      </c>
      <c r="G56" s="64">
        <v>90</v>
      </c>
      <c r="H56" s="64">
        <v>90</v>
      </c>
      <c r="I56" s="23" t="str">
        <f t="shared" si="0"/>
        <v>Xuất sắc</v>
      </c>
      <c r="J56" s="64">
        <v>90</v>
      </c>
      <c r="K56" s="23" t="str">
        <f t="shared" si="0"/>
        <v>Xuất sắc</v>
      </c>
    </row>
    <row r="57" spans="1:11" x14ac:dyDescent="0.25">
      <c r="A57" s="60">
        <v>45</v>
      </c>
      <c r="B57" s="61" t="s">
        <v>159</v>
      </c>
      <c r="C57" s="62" t="s">
        <v>160</v>
      </c>
      <c r="D57" s="63" t="s">
        <v>161</v>
      </c>
      <c r="E57" s="64">
        <v>90</v>
      </c>
      <c r="F57" s="64">
        <v>90</v>
      </c>
      <c r="G57" s="64">
        <v>90</v>
      </c>
      <c r="H57" s="64">
        <v>90</v>
      </c>
      <c r="I57" s="23" t="str">
        <f t="shared" si="0"/>
        <v>Xuất sắc</v>
      </c>
      <c r="J57" s="64">
        <v>90</v>
      </c>
      <c r="K57" s="23" t="str">
        <f t="shared" si="0"/>
        <v>Xuất sắc</v>
      </c>
    </row>
    <row r="58" spans="1:11" x14ac:dyDescent="0.25">
      <c r="A58" s="60">
        <v>46</v>
      </c>
      <c r="B58" s="61" t="s">
        <v>162</v>
      </c>
      <c r="C58" s="62" t="s">
        <v>163</v>
      </c>
      <c r="D58" s="63" t="s">
        <v>164</v>
      </c>
      <c r="E58" s="64">
        <v>90</v>
      </c>
      <c r="F58" s="64">
        <v>90</v>
      </c>
      <c r="G58" s="64">
        <v>90</v>
      </c>
      <c r="H58" s="64">
        <v>90</v>
      </c>
      <c r="I58" s="23" t="str">
        <f t="shared" si="0"/>
        <v>Xuất sắc</v>
      </c>
      <c r="J58" s="64">
        <v>90</v>
      </c>
      <c r="K58" s="23" t="str">
        <f t="shared" si="0"/>
        <v>Xuất sắc</v>
      </c>
    </row>
    <row r="59" spans="1:11" x14ac:dyDescent="0.25">
      <c r="A59" s="60">
        <v>47</v>
      </c>
      <c r="B59" s="61" t="s">
        <v>165</v>
      </c>
      <c r="C59" s="62" t="s">
        <v>166</v>
      </c>
      <c r="D59" s="63" t="s">
        <v>167</v>
      </c>
      <c r="E59" s="64">
        <v>90</v>
      </c>
      <c r="F59" s="64">
        <v>0</v>
      </c>
      <c r="G59" s="64">
        <v>70</v>
      </c>
      <c r="H59" s="64">
        <v>70</v>
      </c>
      <c r="I59" s="23" t="str">
        <f t="shared" si="0"/>
        <v>Khá</v>
      </c>
      <c r="J59" s="64">
        <v>70</v>
      </c>
      <c r="K59" s="23" t="str">
        <f t="shared" si="0"/>
        <v>Khá</v>
      </c>
    </row>
    <row r="60" spans="1:11" ht="25.5" x14ac:dyDescent="0.25">
      <c r="A60" s="60">
        <v>48</v>
      </c>
      <c r="B60" s="61" t="s">
        <v>168</v>
      </c>
      <c r="C60" s="62" t="s">
        <v>169</v>
      </c>
      <c r="D60" s="63" t="s">
        <v>164</v>
      </c>
      <c r="E60" s="64">
        <v>90</v>
      </c>
      <c r="F60" s="64">
        <v>90</v>
      </c>
      <c r="G60" s="64">
        <v>90</v>
      </c>
      <c r="H60" s="64">
        <v>90</v>
      </c>
      <c r="I60" s="23" t="str">
        <f t="shared" si="0"/>
        <v>Xuất sắc</v>
      </c>
      <c r="J60" s="64">
        <v>90</v>
      </c>
      <c r="K60" s="23" t="str">
        <f t="shared" si="0"/>
        <v>Xuất sắc</v>
      </c>
    </row>
    <row r="61" spans="1:11" x14ac:dyDescent="0.25">
      <c r="A61" s="60">
        <v>49</v>
      </c>
      <c r="B61" s="61" t="s">
        <v>170</v>
      </c>
      <c r="C61" s="62" t="s">
        <v>171</v>
      </c>
      <c r="D61" s="63" t="s">
        <v>172</v>
      </c>
      <c r="E61" s="64">
        <v>80</v>
      </c>
      <c r="F61" s="64">
        <v>80</v>
      </c>
      <c r="G61" s="64">
        <v>80</v>
      </c>
      <c r="H61" s="64">
        <v>80</v>
      </c>
      <c r="I61" s="23" t="str">
        <f t="shared" si="0"/>
        <v>Tốt</v>
      </c>
      <c r="J61" s="64">
        <v>80</v>
      </c>
      <c r="K61" s="23" t="str">
        <f t="shared" si="0"/>
        <v>Tốt</v>
      </c>
    </row>
    <row r="62" spans="1:11" x14ac:dyDescent="0.25">
      <c r="A62" s="60">
        <v>50</v>
      </c>
      <c r="B62" s="61" t="s">
        <v>173</v>
      </c>
      <c r="C62" s="62" t="s">
        <v>174</v>
      </c>
      <c r="D62" s="63" t="s">
        <v>175</v>
      </c>
      <c r="E62" s="64">
        <v>90</v>
      </c>
      <c r="F62" s="64">
        <v>90</v>
      </c>
      <c r="G62" s="64">
        <v>90</v>
      </c>
      <c r="H62" s="64">
        <v>90</v>
      </c>
      <c r="I62" s="23" t="str">
        <f t="shared" si="0"/>
        <v>Xuất sắc</v>
      </c>
      <c r="J62" s="64">
        <v>90</v>
      </c>
      <c r="K62" s="23" t="str">
        <f t="shared" si="0"/>
        <v>Xuất sắc</v>
      </c>
    </row>
    <row r="63" spans="1:11" x14ac:dyDescent="0.25">
      <c r="A63" s="60">
        <v>51</v>
      </c>
      <c r="B63" s="61" t="s">
        <v>176</v>
      </c>
      <c r="C63" s="62" t="s">
        <v>177</v>
      </c>
      <c r="D63" s="63" t="s">
        <v>178</v>
      </c>
      <c r="E63" s="64">
        <v>80</v>
      </c>
      <c r="F63" s="64">
        <v>80</v>
      </c>
      <c r="G63" s="64">
        <v>0</v>
      </c>
      <c r="H63" s="64">
        <v>0</v>
      </c>
      <c r="I63" s="23" t="str">
        <f t="shared" si="0"/>
        <v>Kém</v>
      </c>
      <c r="J63" s="64">
        <v>80</v>
      </c>
      <c r="K63" s="23" t="str">
        <f t="shared" si="0"/>
        <v>Tốt</v>
      </c>
    </row>
    <row r="64" spans="1:11" x14ac:dyDescent="0.25">
      <c r="A64" s="60">
        <v>52</v>
      </c>
      <c r="B64" s="61" t="s">
        <v>179</v>
      </c>
      <c r="C64" s="62" t="s">
        <v>180</v>
      </c>
      <c r="D64" s="63" t="s">
        <v>181</v>
      </c>
      <c r="E64" s="64">
        <v>90</v>
      </c>
      <c r="F64" s="64">
        <v>90</v>
      </c>
      <c r="G64" s="64">
        <v>90</v>
      </c>
      <c r="H64" s="64">
        <v>90</v>
      </c>
      <c r="I64" s="23" t="str">
        <f t="shared" si="0"/>
        <v>Xuất sắc</v>
      </c>
      <c r="J64" s="64">
        <v>90</v>
      </c>
      <c r="K64" s="23" t="str">
        <f t="shared" si="0"/>
        <v>Xuất sắc</v>
      </c>
    </row>
    <row r="65" spans="1:11" x14ac:dyDescent="0.25">
      <c r="A65" s="60">
        <v>53</v>
      </c>
      <c r="B65" s="61" t="s">
        <v>182</v>
      </c>
      <c r="C65" s="62" t="s">
        <v>183</v>
      </c>
      <c r="D65" s="63" t="s">
        <v>184</v>
      </c>
      <c r="E65" s="64">
        <v>90</v>
      </c>
      <c r="F65" s="64">
        <v>90</v>
      </c>
      <c r="G65" s="64">
        <v>90</v>
      </c>
      <c r="H65" s="64">
        <v>90</v>
      </c>
      <c r="I65" s="23" t="str">
        <f t="shared" si="0"/>
        <v>Xuất sắc</v>
      </c>
      <c r="J65" s="64">
        <v>90</v>
      </c>
      <c r="K65" s="23" t="str">
        <f t="shared" si="0"/>
        <v>Xuất sắc</v>
      </c>
    </row>
    <row r="66" spans="1:11" x14ac:dyDescent="0.25">
      <c r="A66" s="60">
        <v>54</v>
      </c>
      <c r="B66" s="61" t="s">
        <v>185</v>
      </c>
      <c r="C66" s="62" t="s">
        <v>186</v>
      </c>
      <c r="D66" s="63" t="s">
        <v>175</v>
      </c>
      <c r="E66" s="64">
        <v>80</v>
      </c>
      <c r="F66" s="64">
        <v>80</v>
      </c>
      <c r="G66" s="64">
        <v>80</v>
      </c>
      <c r="H66" s="64">
        <v>80</v>
      </c>
      <c r="I66" s="23" t="str">
        <f t="shared" si="0"/>
        <v>Tốt</v>
      </c>
      <c r="J66" s="64">
        <v>80</v>
      </c>
      <c r="K66" s="23" t="str">
        <f t="shared" si="0"/>
        <v>Tốt</v>
      </c>
    </row>
    <row r="67" spans="1:11" x14ac:dyDescent="0.25">
      <c r="A67" s="60">
        <v>55</v>
      </c>
      <c r="B67" s="61" t="s">
        <v>187</v>
      </c>
      <c r="C67" s="62" t="s">
        <v>188</v>
      </c>
      <c r="D67" s="63" t="s">
        <v>189</v>
      </c>
      <c r="E67" s="64">
        <v>90</v>
      </c>
      <c r="F67" s="64">
        <v>90</v>
      </c>
      <c r="G67" s="64">
        <v>90</v>
      </c>
      <c r="H67" s="64">
        <v>90</v>
      </c>
      <c r="I67" s="23" t="str">
        <f t="shared" si="0"/>
        <v>Xuất sắc</v>
      </c>
      <c r="J67" s="64">
        <v>90</v>
      </c>
      <c r="K67" s="23" t="str">
        <f t="shared" si="0"/>
        <v>Xuất sắc</v>
      </c>
    </row>
    <row r="68" spans="1:11" x14ac:dyDescent="0.25">
      <c r="A68" s="60">
        <v>56</v>
      </c>
      <c r="B68" s="61" t="s">
        <v>190</v>
      </c>
      <c r="C68" s="62" t="s">
        <v>191</v>
      </c>
      <c r="D68" s="63" t="s">
        <v>192</v>
      </c>
      <c r="E68" s="64">
        <v>90</v>
      </c>
      <c r="F68" s="64">
        <v>90</v>
      </c>
      <c r="G68" s="64">
        <v>90</v>
      </c>
      <c r="H68" s="64">
        <v>90</v>
      </c>
      <c r="I68" s="23" t="str">
        <f t="shared" si="0"/>
        <v>Xuất sắc</v>
      </c>
      <c r="J68" s="64">
        <v>90</v>
      </c>
      <c r="K68" s="23" t="str">
        <f t="shared" si="0"/>
        <v>Xuất sắc</v>
      </c>
    </row>
    <row r="69" spans="1:11" x14ac:dyDescent="0.25">
      <c r="A69" s="60">
        <v>57</v>
      </c>
      <c r="B69" s="61" t="s">
        <v>193</v>
      </c>
      <c r="C69" s="62" t="s">
        <v>194</v>
      </c>
      <c r="D69" s="63" t="s">
        <v>195</v>
      </c>
      <c r="E69" s="64">
        <v>92</v>
      </c>
      <c r="F69" s="64">
        <v>92</v>
      </c>
      <c r="G69" s="64">
        <v>92</v>
      </c>
      <c r="H69" s="64">
        <v>92</v>
      </c>
      <c r="I69" s="23" t="str">
        <f t="shared" si="0"/>
        <v>Xuất sắc</v>
      </c>
      <c r="J69" s="64">
        <v>92</v>
      </c>
      <c r="K69" s="23" t="str">
        <f t="shared" si="0"/>
        <v>Xuất sắc</v>
      </c>
    </row>
    <row r="70" spans="1:11" x14ac:dyDescent="0.25">
      <c r="A70" s="60">
        <v>58</v>
      </c>
      <c r="B70" s="61" t="s">
        <v>196</v>
      </c>
      <c r="C70" s="62" t="s">
        <v>197</v>
      </c>
      <c r="D70" s="63" t="s">
        <v>198</v>
      </c>
      <c r="E70" s="64">
        <v>90</v>
      </c>
      <c r="F70" s="64">
        <v>90</v>
      </c>
      <c r="G70" s="64">
        <v>90</v>
      </c>
      <c r="H70" s="64">
        <v>90</v>
      </c>
      <c r="I70" s="23" t="str">
        <f t="shared" si="0"/>
        <v>Xuất sắc</v>
      </c>
      <c r="J70" s="64">
        <v>90</v>
      </c>
      <c r="K70" s="23" t="str">
        <f t="shared" si="0"/>
        <v>Xuất sắc</v>
      </c>
    </row>
    <row r="71" spans="1:11" x14ac:dyDescent="0.25">
      <c r="A71" s="60">
        <v>59</v>
      </c>
      <c r="B71" s="61" t="s">
        <v>199</v>
      </c>
      <c r="C71" s="62" t="s">
        <v>200</v>
      </c>
      <c r="D71" s="63" t="s">
        <v>201</v>
      </c>
      <c r="E71" s="64">
        <v>90</v>
      </c>
      <c r="F71" s="64">
        <v>90</v>
      </c>
      <c r="G71" s="64">
        <v>90</v>
      </c>
      <c r="H71" s="64">
        <v>90</v>
      </c>
      <c r="I71" s="23" t="str">
        <f t="shared" si="0"/>
        <v>Xuất sắc</v>
      </c>
      <c r="J71" s="64">
        <v>90</v>
      </c>
      <c r="K71" s="23" t="str">
        <f t="shared" si="0"/>
        <v>Xuất sắc</v>
      </c>
    </row>
    <row r="72" spans="1:11" x14ac:dyDescent="0.25">
      <c r="A72" s="60">
        <v>60</v>
      </c>
      <c r="B72" s="61" t="s">
        <v>202</v>
      </c>
      <c r="C72" s="62" t="s">
        <v>203</v>
      </c>
      <c r="D72" s="63" t="s">
        <v>204</v>
      </c>
      <c r="E72" s="64">
        <v>90</v>
      </c>
      <c r="F72" s="64">
        <v>90</v>
      </c>
      <c r="G72" s="64">
        <v>90</v>
      </c>
      <c r="H72" s="64">
        <v>90</v>
      </c>
      <c r="I72" s="23" t="str">
        <f t="shared" si="0"/>
        <v>Xuất sắc</v>
      </c>
      <c r="J72" s="64">
        <v>90</v>
      </c>
      <c r="K72" s="23" t="str">
        <f t="shared" si="0"/>
        <v>Xuất sắc</v>
      </c>
    </row>
    <row r="73" spans="1:11" x14ac:dyDescent="0.25">
      <c r="A73" s="60">
        <v>61</v>
      </c>
      <c r="B73" s="61" t="s">
        <v>205</v>
      </c>
      <c r="C73" s="62" t="s">
        <v>206</v>
      </c>
      <c r="D73" s="63" t="s">
        <v>207</v>
      </c>
      <c r="E73" s="64">
        <v>90</v>
      </c>
      <c r="F73" s="64">
        <v>90</v>
      </c>
      <c r="G73" s="64">
        <v>90</v>
      </c>
      <c r="H73" s="64">
        <v>90</v>
      </c>
      <c r="I73" s="23" t="str">
        <f t="shared" si="0"/>
        <v>Xuất sắc</v>
      </c>
      <c r="J73" s="64">
        <v>90</v>
      </c>
      <c r="K73" s="23" t="str">
        <f t="shared" si="0"/>
        <v>Xuất sắc</v>
      </c>
    </row>
    <row r="74" spans="1:11" x14ac:dyDescent="0.25">
      <c r="A74" s="60">
        <v>62</v>
      </c>
      <c r="B74" s="61" t="s">
        <v>208</v>
      </c>
      <c r="C74" s="62" t="s">
        <v>209</v>
      </c>
      <c r="D74" s="63" t="s">
        <v>210</v>
      </c>
      <c r="E74" s="64">
        <v>80</v>
      </c>
      <c r="F74" s="64">
        <v>80</v>
      </c>
      <c r="G74" s="64">
        <v>80</v>
      </c>
      <c r="H74" s="64">
        <v>80</v>
      </c>
      <c r="I74" s="23" t="str">
        <f t="shared" si="0"/>
        <v>Tốt</v>
      </c>
      <c r="J74" s="64">
        <v>80</v>
      </c>
      <c r="K74" s="23" t="str">
        <f t="shared" si="0"/>
        <v>Tốt</v>
      </c>
    </row>
    <row r="75" spans="1:11" x14ac:dyDescent="0.25">
      <c r="A75" s="60">
        <v>63</v>
      </c>
      <c r="B75" s="61" t="s">
        <v>211</v>
      </c>
      <c r="C75" s="62" t="s">
        <v>212</v>
      </c>
      <c r="D75" s="63" t="s">
        <v>213</v>
      </c>
      <c r="E75" s="64">
        <v>80</v>
      </c>
      <c r="F75" s="64">
        <v>80</v>
      </c>
      <c r="G75" s="64">
        <v>80</v>
      </c>
      <c r="H75" s="64">
        <v>80</v>
      </c>
      <c r="I75" s="23" t="str">
        <f t="shared" si="0"/>
        <v>Tốt</v>
      </c>
      <c r="J75" s="64">
        <v>80</v>
      </c>
      <c r="K75" s="23" t="str">
        <f t="shared" si="0"/>
        <v>Tốt</v>
      </c>
    </row>
    <row r="76" spans="1:11" x14ac:dyDescent="0.25">
      <c r="A76" s="60">
        <v>64</v>
      </c>
      <c r="B76" s="61" t="s">
        <v>214</v>
      </c>
      <c r="C76" s="62" t="s">
        <v>215</v>
      </c>
      <c r="D76" s="63" t="s">
        <v>216</v>
      </c>
      <c r="E76" s="64">
        <v>80</v>
      </c>
      <c r="F76" s="64">
        <v>80</v>
      </c>
      <c r="G76" s="64">
        <v>80</v>
      </c>
      <c r="H76" s="64">
        <v>80</v>
      </c>
      <c r="I76" s="23" t="str">
        <f t="shared" si="0"/>
        <v>Tốt</v>
      </c>
      <c r="J76" s="64">
        <v>80</v>
      </c>
      <c r="K76" s="23" t="str">
        <f t="shared" si="0"/>
        <v>Tốt</v>
      </c>
    </row>
    <row r="77" spans="1:11" x14ac:dyDescent="0.25">
      <c r="A77" s="60">
        <v>65</v>
      </c>
      <c r="B77" s="61" t="s">
        <v>217</v>
      </c>
      <c r="C77" s="62" t="s">
        <v>218</v>
      </c>
      <c r="D77" s="63" t="s">
        <v>219</v>
      </c>
      <c r="E77" s="64">
        <v>75</v>
      </c>
      <c r="F77" s="64">
        <v>75</v>
      </c>
      <c r="G77" s="64">
        <v>75</v>
      </c>
      <c r="H77" s="64">
        <v>75</v>
      </c>
      <c r="I77" s="23" t="str">
        <f t="shared" ref="I77:I92" si="1">IF(H77&gt;=90,"Xuất sắc",IF(H77&gt;=80,"Tốt", IF(H77&gt;=65,"Khá",IF(H77&gt;=50,"Trung bình", IF(H77&gt;=35, "Yếu", "Kém")))))</f>
        <v>Khá</v>
      </c>
      <c r="J77" s="64">
        <v>75</v>
      </c>
      <c r="K77" s="23" t="str">
        <f t="shared" ref="K77:K92" si="2">IF(J77&gt;=90,"Xuất sắc",IF(J77&gt;=80,"Tốt", IF(J77&gt;=65,"Khá",IF(J77&gt;=50,"Trung bình", IF(J77&gt;=35, "Yếu", "Kém")))))</f>
        <v>Khá</v>
      </c>
    </row>
    <row r="78" spans="1:11" x14ac:dyDescent="0.25">
      <c r="A78" s="60">
        <v>66</v>
      </c>
      <c r="B78" s="61" t="s">
        <v>220</v>
      </c>
      <c r="C78" s="62" t="s">
        <v>221</v>
      </c>
      <c r="D78" s="63" t="s">
        <v>222</v>
      </c>
      <c r="E78" s="64">
        <v>80</v>
      </c>
      <c r="F78" s="64">
        <v>80</v>
      </c>
      <c r="G78" s="64">
        <v>80</v>
      </c>
      <c r="H78" s="64">
        <v>80</v>
      </c>
      <c r="I78" s="23" t="str">
        <f t="shared" si="1"/>
        <v>Tốt</v>
      </c>
      <c r="J78" s="64">
        <v>80</v>
      </c>
      <c r="K78" s="23" t="str">
        <f t="shared" si="2"/>
        <v>Tốt</v>
      </c>
    </row>
    <row r="79" spans="1:11" x14ac:dyDescent="0.25">
      <c r="A79" s="60">
        <v>67</v>
      </c>
      <c r="B79" s="61" t="s">
        <v>223</v>
      </c>
      <c r="C79" s="62" t="s">
        <v>224</v>
      </c>
      <c r="D79" s="63" t="s">
        <v>225</v>
      </c>
      <c r="E79" s="64">
        <v>90</v>
      </c>
      <c r="F79" s="64">
        <v>90</v>
      </c>
      <c r="G79" s="64">
        <v>90</v>
      </c>
      <c r="H79" s="64">
        <v>90</v>
      </c>
      <c r="I79" s="23" t="str">
        <f t="shared" si="1"/>
        <v>Xuất sắc</v>
      </c>
      <c r="J79" s="64">
        <v>90</v>
      </c>
      <c r="K79" s="23" t="str">
        <f t="shared" si="2"/>
        <v>Xuất sắc</v>
      </c>
    </row>
    <row r="80" spans="1:11" x14ac:dyDescent="0.25">
      <c r="A80" s="60">
        <v>68</v>
      </c>
      <c r="B80" s="61" t="s">
        <v>226</v>
      </c>
      <c r="C80" s="62" t="s">
        <v>227</v>
      </c>
      <c r="D80" s="63" t="s">
        <v>228</v>
      </c>
      <c r="E80" s="64">
        <v>80</v>
      </c>
      <c r="F80" s="64">
        <v>80</v>
      </c>
      <c r="G80" s="64">
        <v>80</v>
      </c>
      <c r="H80" s="64">
        <v>80</v>
      </c>
      <c r="I80" s="23" t="str">
        <f t="shared" si="1"/>
        <v>Tốt</v>
      </c>
      <c r="J80" s="64">
        <v>80</v>
      </c>
      <c r="K80" s="23" t="str">
        <f t="shared" si="2"/>
        <v>Tốt</v>
      </c>
    </row>
    <row r="81" spans="1:11" x14ac:dyDescent="0.25">
      <c r="A81" s="60">
        <v>69</v>
      </c>
      <c r="B81" s="61" t="s">
        <v>229</v>
      </c>
      <c r="C81" s="62" t="s">
        <v>230</v>
      </c>
      <c r="D81" s="63" t="s">
        <v>231</v>
      </c>
      <c r="E81" s="64">
        <v>80</v>
      </c>
      <c r="F81" s="64">
        <v>80</v>
      </c>
      <c r="G81" s="64">
        <v>80</v>
      </c>
      <c r="H81" s="64">
        <v>80</v>
      </c>
      <c r="I81" s="23" t="str">
        <f t="shared" si="1"/>
        <v>Tốt</v>
      </c>
      <c r="J81" s="64">
        <v>80</v>
      </c>
      <c r="K81" s="23" t="str">
        <f t="shared" si="2"/>
        <v>Tốt</v>
      </c>
    </row>
    <row r="82" spans="1:11" x14ac:dyDescent="0.25">
      <c r="A82" s="60">
        <v>70</v>
      </c>
      <c r="B82" s="61" t="s">
        <v>232</v>
      </c>
      <c r="C82" s="62" t="s">
        <v>233</v>
      </c>
      <c r="D82" s="63" t="s">
        <v>234</v>
      </c>
      <c r="E82" s="64">
        <v>90</v>
      </c>
      <c r="F82" s="64">
        <v>90</v>
      </c>
      <c r="G82" s="64">
        <v>90</v>
      </c>
      <c r="H82" s="64">
        <v>90</v>
      </c>
      <c r="I82" s="23" t="str">
        <f t="shared" si="1"/>
        <v>Xuất sắc</v>
      </c>
      <c r="J82" s="64">
        <v>90</v>
      </c>
      <c r="K82" s="23" t="str">
        <f t="shared" si="2"/>
        <v>Xuất sắc</v>
      </c>
    </row>
    <row r="83" spans="1:11" x14ac:dyDescent="0.25">
      <c r="A83" s="60">
        <v>71</v>
      </c>
      <c r="B83" s="61" t="s">
        <v>235</v>
      </c>
      <c r="C83" s="62" t="s">
        <v>236</v>
      </c>
      <c r="D83" s="63" t="s">
        <v>228</v>
      </c>
      <c r="E83" s="64">
        <v>80</v>
      </c>
      <c r="F83" s="64">
        <v>80</v>
      </c>
      <c r="G83" s="64">
        <v>80</v>
      </c>
      <c r="H83" s="64">
        <v>80</v>
      </c>
      <c r="I83" s="23" t="str">
        <f t="shared" si="1"/>
        <v>Tốt</v>
      </c>
      <c r="J83" s="64">
        <v>80</v>
      </c>
      <c r="K83" s="23" t="str">
        <f t="shared" si="2"/>
        <v>Tốt</v>
      </c>
    </row>
    <row r="84" spans="1:11" x14ac:dyDescent="0.25">
      <c r="A84" s="60">
        <v>72</v>
      </c>
      <c r="B84" s="61" t="s">
        <v>237</v>
      </c>
      <c r="C84" s="62" t="s">
        <v>238</v>
      </c>
      <c r="D84" s="63" t="s">
        <v>239</v>
      </c>
      <c r="E84" s="64">
        <v>80</v>
      </c>
      <c r="F84" s="64">
        <v>80</v>
      </c>
      <c r="G84" s="64">
        <v>80</v>
      </c>
      <c r="H84" s="64">
        <v>80</v>
      </c>
      <c r="I84" s="23" t="str">
        <f t="shared" si="1"/>
        <v>Tốt</v>
      </c>
      <c r="J84" s="64">
        <v>80</v>
      </c>
      <c r="K84" s="23" t="str">
        <f t="shared" si="2"/>
        <v>Tốt</v>
      </c>
    </row>
    <row r="85" spans="1:11" x14ac:dyDescent="0.25">
      <c r="A85" s="60">
        <v>73</v>
      </c>
      <c r="B85" s="61" t="s">
        <v>240</v>
      </c>
      <c r="C85" s="62" t="s">
        <v>241</v>
      </c>
      <c r="D85" s="63" t="s">
        <v>242</v>
      </c>
      <c r="E85" s="64">
        <v>70</v>
      </c>
      <c r="F85" s="64">
        <v>70</v>
      </c>
      <c r="G85" s="64">
        <v>0</v>
      </c>
      <c r="H85" s="64">
        <v>0</v>
      </c>
      <c r="I85" s="23" t="str">
        <f t="shared" si="1"/>
        <v>Kém</v>
      </c>
      <c r="J85" s="64">
        <v>70</v>
      </c>
      <c r="K85" s="23" t="str">
        <f t="shared" si="2"/>
        <v>Khá</v>
      </c>
    </row>
    <row r="86" spans="1:11" x14ac:dyDescent="0.25">
      <c r="A86" s="60">
        <v>74</v>
      </c>
      <c r="B86" s="61" t="s">
        <v>243</v>
      </c>
      <c r="C86" s="62" t="s">
        <v>244</v>
      </c>
      <c r="D86" s="63" t="s">
        <v>245</v>
      </c>
      <c r="E86" s="64">
        <v>80</v>
      </c>
      <c r="F86" s="64">
        <v>80</v>
      </c>
      <c r="G86" s="64">
        <v>80</v>
      </c>
      <c r="H86" s="64">
        <v>80</v>
      </c>
      <c r="I86" s="23" t="str">
        <f t="shared" si="1"/>
        <v>Tốt</v>
      </c>
      <c r="J86" s="64">
        <v>80</v>
      </c>
      <c r="K86" s="23" t="str">
        <f t="shared" si="2"/>
        <v>Tốt</v>
      </c>
    </row>
    <row r="87" spans="1:11" x14ac:dyDescent="0.25">
      <c r="A87" s="60">
        <v>75</v>
      </c>
      <c r="B87" s="61" t="s">
        <v>246</v>
      </c>
      <c r="C87" s="62" t="s">
        <v>247</v>
      </c>
      <c r="D87" s="63" t="s">
        <v>248</v>
      </c>
      <c r="E87" s="64">
        <v>80</v>
      </c>
      <c r="F87" s="64">
        <v>80</v>
      </c>
      <c r="G87" s="64">
        <v>80</v>
      </c>
      <c r="H87" s="64">
        <v>80</v>
      </c>
      <c r="I87" s="23" t="str">
        <f t="shared" si="1"/>
        <v>Tốt</v>
      </c>
      <c r="J87" s="64">
        <v>80</v>
      </c>
      <c r="K87" s="23" t="str">
        <f t="shared" si="2"/>
        <v>Tốt</v>
      </c>
    </row>
    <row r="88" spans="1:11" x14ac:dyDescent="0.25">
      <c r="A88" s="60">
        <v>76</v>
      </c>
      <c r="B88" s="61" t="s">
        <v>249</v>
      </c>
      <c r="C88" s="62" t="s">
        <v>250</v>
      </c>
      <c r="D88" s="63" t="s">
        <v>251</v>
      </c>
      <c r="E88" s="64">
        <v>80</v>
      </c>
      <c r="F88" s="64">
        <v>80</v>
      </c>
      <c r="G88" s="64">
        <v>80</v>
      </c>
      <c r="H88" s="64">
        <v>80</v>
      </c>
      <c r="I88" s="23" t="str">
        <f t="shared" si="1"/>
        <v>Tốt</v>
      </c>
      <c r="J88" s="64">
        <v>80</v>
      </c>
      <c r="K88" s="23" t="str">
        <f t="shared" si="2"/>
        <v>Tốt</v>
      </c>
    </row>
    <row r="89" spans="1:11" x14ac:dyDescent="0.25">
      <c r="A89" s="60">
        <v>77</v>
      </c>
      <c r="B89" s="61" t="s">
        <v>252</v>
      </c>
      <c r="C89" s="62" t="s">
        <v>253</v>
      </c>
      <c r="D89" s="63" t="s">
        <v>254</v>
      </c>
      <c r="E89" s="64">
        <v>90</v>
      </c>
      <c r="F89" s="64">
        <v>90</v>
      </c>
      <c r="G89" s="64">
        <v>90</v>
      </c>
      <c r="H89" s="64">
        <v>90</v>
      </c>
      <c r="I89" s="23" t="str">
        <f t="shared" si="1"/>
        <v>Xuất sắc</v>
      </c>
      <c r="J89" s="64">
        <v>90</v>
      </c>
      <c r="K89" s="23" t="str">
        <f t="shared" si="2"/>
        <v>Xuất sắc</v>
      </c>
    </row>
    <row r="90" spans="1:11" x14ac:dyDescent="0.25">
      <c r="A90" s="60">
        <v>78</v>
      </c>
      <c r="B90" s="61" t="s">
        <v>255</v>
      </c>
      <c r="C90" s="62" t="s">
        <v>256</v>
      </c>
      <c r="D90" s="63" t="s">
        <v>147</v>
      </c>
      <c r="E90" s="64">
        <v>0</v>
      </c>
      <c r="F90" s="64">
        <v>0</v>
      </c>
      <c r="G90" s="64">
        <v>0</v>
      </c>
      <c r="H90" s="64">
        <v>0</v>
      </c>
      <c r="I90" s="23" t="str">
        <f t="shared" si="1"/>
        <v>Kém</v>
      </c>
      <c r="J90" s="64">
        <v>0</v>
      </c>
      <c r="K90" s="23" t="str">
        <f t="shared" si="2"/>
        <v>Kém</v>
      </c>
    </row>
    <row r="91" spans="1:11" x14ac:dyDescent="0.25">
      <c r="A91" s="60">
        <v>79</v>
      </c>
      <c r="B91" s="61" t="s">
        <v>257</v>
      </c>
      <c r="C91" s="62" t="s">
        <v>258</v>
      </c>
      <c r="D91" s="63" t="s">
        <v>259</v>
      </c>
      <c r="E91" s="64">
        <v>80</v>
      </c>
      <c r="F91" s="64">
        <v>80</v>
      </c>
      <c r="G91" s="64">
        <v>80</v>
      </c>
      <c r="H91" s="64">
        <v>80</v>
      </c>
      <c r="I91" s="23" t="str">
        <f t="shared" si="1"/>
        <v>Tốt</v>
      </c>
      <c r="J91" s="64">
        <v>80</v>
      </c>
      <c r="K91" s="23" t="str">
        <f t="shared" si="2"/>
        <v>Tốt</v>
      </c>
    </row>
    <row r="92" spans="1:11" x14ac:dyDescent="0.25">
      <c r="A92" s="60">
        <v>80</v>
      </c>
      <c r="B92" s="61" t="s">
        <v>260</v>
      </c>
      <c r="C92" s="62" t="s">
        <v>261</v>
      </c>
      <c r="D92" s="63" t="s">
        <v>262</v>
      </c>
      <c r="E92" s="64">
        <v>90</v>
      </c>
      <c r="F92" s="64">
        <v>90</v>
      </c>
      <c r="G92" s="64">
        <v>90</v>
      </c>
      <c r="H92" s="64">
        <v>90</v>
      </c>
      <c r="I92" s="23" t="str">
        <f t="shared" si="1"/>
        <v>Xuất sắc</v>
      </c>
      <c r="J92" s="64">
        <v>90</v>
      </c>
      <c r="K92" s="23" t="str">
        <f t="shared" si="2"/>
        <v>Xuất sắc</v>
      </c>
    </row>
    <row r="94" spans="1:11" customFormat="1" ht="16.5" x14ac:dyDescent="0.2">
      <c r="A94" s="13" t="s">
        <v>429</v>
      </c>
      <c r="B94" s="13"/>
      <c r="C94" s="13"/>
    </row>
  </sheetData>
  <mergeCells count="18">
    <mergeCell ref="A6:K6"/>
    <mergeCell ref="A1:C1"/>
    <mergeCell ref="G1:K1"/>
    <mergeCell ref="A2:C2"/>
    <mergeCell ref="G2:K2"/>
    <mergeCell ref="A5:K5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E10:E12"/>
    <mergeCell ref="F10:F12"/>
    <mergeCell ref="G10:G12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B928-9DD4-49ED-B867-2388C877279B}">
  <dimension ref="A1:K74"/>
  <sheetViews>
    <sheetView workbookViewId="0">
      <selection activeCell="N10" sqref="N10"/>
    </sheetView>
  </sheetViews>
  <sheetFormatPr defaultColWidth="15" defaultRowHeight="14.25" x14ac:dyDescent="0.2"/>
  <cols>
    <col min="1" max="1" width="4.75" style="15" bestFit="1" customWidth="1"/>
    <col min="2" max="2" width="8.875" style="15" bestFit="1" customWidth="1"/>
    <col min="3" max="3" width="21.875" customWidth="1"/>
    <col min="4" max="4" width="9.875" bestFit="1" customWidth="1"/>
    <col min="5" max="5" width="6.875" bestFit="1" customWidth="1"/>
    <col min="6" max="6" width="5.375" bestFit="1" customWidth="1"/>
    <col min="7" max="7" width="6.875" customWidth="1"/>
    <col min="8" max="8" width="5.375" bestFit="1" customWidth="1"/>
    <col min="9" max="9" width="7.75" bestFit="1" customWidth="1"/>
    <col min="10" max="10" width="5.375" bestFit="1" customWidth="1"/>
    <col min="11" max="11" width="11.375" customWidth="1"/>
  </cols>
  <sheetData>
    <row r="1" spans="1:11" ht="16.5" x14ac:dyDescent="0.2">
      <c r="A1" s="49" t="s">
        <v>0</v>
      </c>
      <c r="B1" s="49"/>
      <c r="C1" s="49"/>
      <c r="G1" s="50" t="s">
        <v>2</v>
      </c>
      <c r="H1" s="50"/>
      <c r="I1" s="50"/>
      <c r="J1" s="50"/>
      <c r="K1" s="50"/>
    </row>
    <row r="2" spans="1:11" ht="16.5" x14ac:dyDescent="0.2">
      <c r="A2" s="51" t="s">
        <v>1</v>
      </c>
      <c r="B2" s="51"/>
      <c r="C2" s="51"/>
      <c r="G2" s="50" t="s">
        <v>3</v>
      </c>
      <c r="H2" s="50"/>
      <c r="I2" s="50"/>
      <c r="J2" s="50"/>
      <c r="K2" s="50"/>
    </row>
    <row r="3" spans="1:11" ht="16.5" x14ac:dyDescent="0.2">
      <c r="A3" s="14"/>
    </row>
    <row r="5" spans="1:11" s="2" customFormat="1" ht="19.5" x14ac:dyDescent="0.25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2" customFormat="1" ht="19.5" x14ac:dyDescent="0.25">
      <c r="A6" s="44" t="s">
        <v>263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s="2" customFormat="1" ht="19.5" x14ac:dyDescent="0.25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10" spans="1:11" ht="15.75" customHeight="1" x14ac:dyDescent="0.2">
      <c r="A10" s="45" t="s">
        <v>5</v>
      </c>
      <c r="B10" s="47" t="s">
        <v>6</v>
      </c>
      <c r="C10" s="47" t="s">
        <v>7</v>
      </c>
      <c r="D10" s="47" t="s">
        <v>8</v>
      </c>
      <c r="E10" s="34" t="s">
        <v>423</v>
      </c>
      <c r="F10" s="34" t="s">
        <v>424</v>
      </c>
      <c r="G10" s="34" t="s">
        <v>425</v>
      </c>
      <c r="H10" s="40" t="s">
        <v>10</v>
      </c>
      <c r="I10" s="41"/>
      <c r="J10" s="40" t="s">
        <v>10</v>
      </c>
      <c r="K10" s="41"/>
    </row>
    <row r="11" spans="1:11" ht="31.5" customHeight="1" x14ac:dyDescent="0.2">
      <c r="A11" s="46"/>
      <c r="B11" s="48"/>
      <c r="C11" s="48"/>
      <c r="D11" s="48"/>
      <c r="E11" s="35"/>
      <c r="F11" s="35"/>
      <c r="G11" s="35"/>
      <c r="H11" s="42" t="s">
        <v>11</v>
      </c>
      <c r="I11" s="43"/>
      <c r="J11" s="42" t="s">
        <v>26</v>
      </c>
      <c r="K11" s="43"/>
    </row>
    <row r="12" spans="1:11" ht="15.75" x14ac:dyDescent="0.2">
      <c r="A12" s="46"/>
      <c r="B12" s="48"/>
      <c r="C12" s="48"/>
      <c r="D12" s="48"/>
      <c r="E12" s="36"/>
      <c r="F12" s="36"/>
      <c r="G12" s="36"/>
      <c r="H12" s="1" t="s">
        <v>9</v>
      </c>
      <c r="I12" s="1" t="s">
        <v>12</v>
      </c>
      <c r="J12" s="1" t="s">
        <v>9</v>
      </c>
      <c r="K12" s="1" t="s">
        <v>12</v>
      </c>
    </row>
    <row r="13" spans="1:11" ht="15" x14ac:dyDescent="0.2">
      <c r="A13" s="60">
        <v>1</v>
      </c>
      <c r="B13" s="61" t="s">
        <v>264</v>
      </c>
      <c r="C13" s="62" t="s">
        <v>265</v>
      </c>
      <c r="D13" s="63" t="s">
        <v>266</v>
      </c>
      <c r="E13" s="64">
        <v>80</v>
      </c>
      <c r="F13" s="64">
        <v>80</v>
      </c>
      <c r="G13" s="64">
        <v>80</v>
      </c>
      <c r="H13" s="64">
        <v>80</v>
      </c>
      <c r="I13" s="23" t="str">
        <f t="shared" ref="I13:I72" si="0">IF(H13&gt;=90,"Xuất sắc",IF(H13&gt;=80,"Tốt", IF(H13&gt;=65,"Khá",IF(H13&gt;=50,"Trung bình", IF(H13&gt;=35, "Yếu", "Kém")))))</f>
        <v>Tốt</v>
      </c>
      <c r="J13" s="64">
        <v>80</v>
      </c>
      <c r="K13" s="23" t="str">
        <f t="shared" ref="K13:K72" si="1">IF(J13&gt;=90,"Xuất sắc",IF(J13&gt;=80,"Tốt", IF(J13&gt;=65,"Khá",IF(J13&gt;=50,"Trung bình", IF(J13&gt;=35, "Yếu", "Kém")))))</f>
        <v>Tốt</v>
      </c>
    </row>
    <row r="14" spans="1:11" ht="15" x14ac:dyDescent="0.2">
      <c r="A14" s="60">
        <v>2</v>
      </c>
      <c r="B14" s="61" t="s">
        <v>267</v>
      </c>
      <c r="C14" s="62" t="s">
        <v>268</v>
      </c>
      <c r="D14" s="63" t="s">
        <v>269</v>
      </c>
      <c r="E14" s="64">
        <v>90</v>
      </c>
      <c r="F14" s="64">
        <v>90</v>
      </c>
      <c r="G14" s="64">
        <v>90</v>
      </c>
      <c r="H14" s="64">
        <v>90</v>
      </c>
      <c r="I14" s="23" t="str">
        <f t="shared" si="0"/>
        <v>Xuất sắc</v>
      </c>
      <c r="J14" s="64">
        <v>90</v>
      </c>
      <c r="K14" s="23" t="str">
        <f t="shared" si="1"/>
        <v>Xuất sắc</v>
      </c>
    </row>
    <row r="15" spans="1:11" ht="15" x14ac:dyDescent="0.2">
      <c r="A15" s="60">
        <v>3</v>
      </c>
      <c r="B15" s="61" t="s">
        <v>270</v>
      </c>
      <c r="C15" s="62" t="s">
        <v>271</v>
      </c>
      <c r="D15" s="63" t="s">
        <v>272</v>
      </c>
      <c r="E15" s="64">
        <v>90</v>
      </c>
      <c r="F15" s="64">
        <v>90</v>
      </c>
      <c r="G15" s="64">
        <v>90</v>
      </c>
      <c r="H15" s="64">
        <v>90</v>
      </c>
      <c r="I15" s="23" t="str">
        <f t="shared" si="0"/>
        <v>Xuất sắc</v>
      </c>
      <c r="J15" s="64">
        <v>90</v>
      </c>
      <c r="K15" s="23" t="str">
        <f t="shared" si="1"/>
        <v>Xuất sắc</v>
      </c>
    </row>
    <row r="16" spans="1:11" ht="15" x14ac:dyDescent="0.2">
      <c r="A16" s="60">
        <v>4</v>
      </c>
      <c r="B16" s="61" t="s">
        <v>273</v>
      </c>
      <c r="C16" s="62" t="s">
        <v>274</v>
      </c>
      <c r="D16" s="63" t="s">
        <v>219</v>
      </c>
      <c r="E16" s="64">
        <v>80</v>
      </c>
      <c r="F16" s="64">
        <v>80</v>
      </c>
      <c r="G16" s="64">
        <v>80</v>
      </c>
      <c r="H16" s="64">
        <v>80</v>
      </c>
      <c r="I16" s="23" t="str">
        <f t="shared" si="0"/>
        <v>Tốt</v>
      </c>
      <c r="J16" s="64">
        <v>80</v>
      </c>
      <c r="K16" s="23" t="str">
        <f t="shared" si="1"/>
        <v>Tốt</v>
      </c>
    </row>
    <row r="17" spans="1:11" ht="15" x14ac:dyDescent="0.2">
      <c r="A17" s="60">
        <v>5</v>
      </c>
      <c r="B17" s="61" t="s">
        <v>275</v>
      </c>
      <c r="C17" s="62" t="s">
        <v>276</v>
      </c>
      <c r="D17" s="63" t="s">
        <v>277</v>
      </c>
      <c r="E17" s="64">
        <v>90</v>
      </c>
      <c r="F17" s="64">
        <v>90</v>
      </c>
      <c r="G17" s="64">
        <v>90</v>
      </c>
      <c r="H17" s="64">
        <v>90</v>
      </c>
      <c r="I17" s="23" t="str">
        <f t="shared" si="0"/>
        <v>Xuất sắc</v>
      </c>
      <c r="J17" s="64">
        <v>90</v>
      </c>
      <c r="K17" s="23" t="str">
        <f t="shared" si="1"/>
        <v>Xuất sắc</v>
      </c>
    </row>
    <row r="18" spans="1:11" ht="15" x14ac:dyDescent="0.2">
      <c r="A18" s="60">
        <v>6</v>
      </c>
      <c r="B18" s="61" t="s">
        <v>278</v>
      </c>
      <c r="C18" s="62" t="s">
        <v>28</v>
      </c>
      <c r="D18" s="63" t="s">
        <v>279</v>
      </c>
      <c r="E18" s="64">
        <v>85</v>
      </c>
      <c r="F18" s="64">
        <v>85</v>
      </c>
      <c r="G18" s="64">
        <v>85</v>
      </c>
      <c r="H18" s="64">
        <v>85</v>
      </c>
      <c r="I18" s="23" t="str">
        <f t="shared" si="0"/>
        <v>Tốt</v>
      </c>
      <c r="J18" s="64">
        <v>85</v>
      </c>
      <c r="K18" s="23" t="str">
        <f t="shared" si="1"/>
        <v>Tốt</v>
      </c>
    </row>
    <row r="19" spans="1:11" ht="15" x14ac:dyDescent="0.2">
      <c r="A19" s="60">
        <v>7</v>
      </c>
      <c r="B19" s="61" t="s">
        <v>280</v>
      </c>
      <c r="C19" s="62" t="s">
        <v>281</v>
      </c>
      <c r="D19" s="63" t="s">
        <v>225</v>
      </c>
      <c r="E19" s="64">
        <v>80</v>
      </c>
      <c r="F19" s="64">
        <v>80</v>
      </c>
      <c r="G19" s="64">
        <v>80</v>
      </c>
      <c r="H19" s="64">
        <v>80</v>
      </c>
      <c r="I19" s="23" t="str">
        <f t="shared" si="0"/>
        <v>Tốt</v>
      </c>
      <c r="J19" s="64">
        <v>80</v>
      </c>
      <c r="K19" s="23" t="str">
        <f t="shared" si="1"/>
        <v>Tốt</v>
      </c>
    </row>
    <row r="20" spans="1:11" ht="15" x14ac:dyDescent="0.2">
      <c r="A20" s="60">
        <v>8</v>
      </c>
      <c r="B20" s="61" t="s">
        <v>282</v>
      </c>
      <c r="C20" s="62" t="s">
        <v>283</v>
      </c>
      <c r="D20" s="63" t="s">
        <v>284</v>
      </c>
      <c r="E20" s="64">
        <v>90</v>
      </c>
      <c r="F20" s="64">
        <v>90</v>
      </c>
      <c r="G20" s="64">
        <v>90</v>
      </c>
      <c r="H20" s="64">
        <v>90</v>
      </c>
      <c r="I20" s="23" t="str">
        <f t="shared" si="0"/>
        <v>Xuất sắc</v>
      </c>
      <c r="J20" s="64">
        <v>90</v>
      </c>
      <c r="K20" s="23" t="str">
        <f t="shared" si="1"/>
        <v>Xuất sắc</v>
      </c>
    </row>
    <row r="21" spans="1:11" ht="15" x14ac:dyDescent="0.2">
      <c r="A21" s="60">
        <v>9</v>
      </c>
      <c r="B21" s="61" t="s">
        <v>285</v>
      </c>
      <c r="C21" s="62" t="s">
        <v>286</v>
      </c>
      <c r="D21" s="63" t="s">
        <v>287</v>
      </c>
      <c r="E21" s="64">
        <v>90</v>
      </c>
      <c r="F21" s="64">
        <v>90</v>
      </c>
      <c r="G21" s="64">
        <v>90</v>
      </c>
      <c r="H21" s="64">
        <v>90</v>
      </c>
      <c r="I21" s="23" t="str">
        <f t="shared" si="0"/>
        <v>Xuất sắc</v>
      </c>
      <c r="J21" s="64">
        <v>90</v>
      </c>
      <c r="K21" s="23" t="str">
        <f t="shared" si="1"/>
        <v>Xuất sắc</v>
      </c>
    </row>
    <row r="22" spans="1:11" ht="15" x14ac:dyDescent="0.2">
      <c r="A22" s="60">
        <v>10</v>
      </c>
      <c r="B22" s="61" t="s">
        <v>288</v>
      </c>
      <c r="C22" s="62" t="s">
        <v>289</v>
      </c>
      <c r="D22" s="63" t="s">
        <v>290</v>
      </c>
      <c r="E22" s="64">
        <v>90</v>
      </c>
      <c r="F22" s="64">
        <v>90</v>
      </c>
      <c r="G22" s="64">
        <v>90</v>
      </c>
      <c r="H22" s="64">
        <v>90</v>
      </c>
      <c r="I22" s="23" t="str">
        <f t="shared" si="0"/>
        <v>Xuất sắc</v>
      </c>
      <c r="J22" s="64">
        <v>90</v>
      </c>
      <c r="K22" s="23" t="str">
        <f t="shared" si="1"/>
        <v>Xuất sắc</v>
      </c>
    </row>
    <row r="23" spans="1:11" ht="15" x14ac:dyDescent="0.2">
      <c r="A23" s="60">
        <v>11</v>
      </c>
      <c r="B23" s="61" t="s">
        <v>291</v>
      </c>
      <c r="C23" s="62" t="s">
        <v>292</v>
      </c>
      <c r="D23" s="63" t="s">
        <v>65</v>
      </c>
      <c r="E23" s="64">
        <v>90</v>
      </c>
      <c r="F23" s="64">
        <v>90</v>
      </c>
      <c r="G23" s="64">
        <v>90</v>
      </c>
      <c r="H23" s="64">
        <v>90</v>
      </c>
      <c r="I23" s="23" t="str">
        <f t="shared" si="0"/>
        <v>Xuất sắc</v>
      </c>
      <c r="J23" s="64">
        <v>90</v>
      </c>
      <c r="K23" s="23" t="str">
        <f t="shared" si="1"/>
        <v>Xuất sắc</v>
      </c>
    </row>
    <row r="24" spans="1:11" ht="15" x14ac:dyDescent="0.2">
      <c r="A24" s="60">
        <v>12</v>
      </c>
      <c r="B24" s="61" t="s">
        <v>293</v>
      </c>
      <c r="C24" s="62" t="s">
        <v>294</v>
      </c>
      <c r="D24" s="63" t="s">
        <v>295</v>
      </c>
      <c r="E24" s="64">
        <v>90</v>
      </c>
      <c r="F24" s="64">
        <v>90</v>
      </c>
      <c r="G24" s="64">
        <v>90</v>
      </c>
      <c r="H24" s="64">
        <v>90</v>
      </c>
      <c r="I24" s="23" t="str">
        <f t="shared" si="0"/>
        <v>Xuất sắc</v>
      </c>
      <c r="J24" s="64">
        <v>90</v>
      </c>
      <c r="K24" s="23" t="str">
        <f t="shared" si="1"/>
        <v>Xuất sắc</v>
      </c>
    </row>
    <row r="25" spans="1:11" ht="15" x14ac:dyDescent="0.2">
      <c r="A25" s="60">
        <v>13</v>
      </c>
      <c r="B25" s="61" t="s">
        <v>296</v>
      </c>
      <c r="C25" s="62" t="s">
        <v>297</v>
      </c>
      <c r="D25" s="63" t="s">
        <v>298</v>
      </c>
      <c r="E25" s="64">
        <v>70</v>
      </c>
      <c r="F25" s="64">
        <v>70</v>
      </c>
      <c r="G25" s="64">
        <v>70</v>
      </c>
      <c r="H25" s="64">
        <v>70</v>
      </c>
      <c r="I25" s="23" t="str">
        <f t="shared" si="0"/>
        <v>Khá</v>
      </c>
      <c r="J25" s="64">
        <v>70</v>
      </c>
      <c r="K25" s="23" t="str">
        <f t="shared" si="1"/>
        <v>Khá</v>
      </c>
    </row>
    <row r="26" spans="1:11" ht="15" x14ac:dyDescent="0.2">
      <c r="A26" s="60">
        <v>14</v>
      </c>
      <c r="B26" s="61" t="s">
        <v>299</v>
      </c>
      <c r="C26" s="62" t="s">
        <v>76</v>
      </c>
      <c r="D26" s="63" t="s">
        <v>35</v>
      </c>
      <c r="E26" s="64">
        <v>90</v>
      </c>
      <c r="F26" s="64">
        <v>90</v>
      </c>
      <c r="G26" s="64">
        <v>90</v>
      </c>
      <c r="H26" s="64">
        <v>90</v>
      </c>
      <c r="I26" s="23" t="str">
        <f t="shared" si="0"/>
        <v>Xuất sắc</v>
      </c>
      <c r="J26" s="64">
        <v>90</v>
      </c>
      <c r="K26" s="23" t="str">
        <f t="shared" si="1"/>
        <v>Xuất sắc</v>
      </c>
    </row>
    <row r="27" spans="1:11" ht="15" x14ac:dyDescent="0.2">
      <c r="A27" s="60">
        <v>15</v>
      </c>
      <c r="B27" s="61" t="s">
        <v>300</v>
      </c>
      <c r="C27" s="62" t="s">
        <v>301</v>
      </c>
      <c r="D27" s="63" t="s">
        <v>302</v>
      </c>
      <c r="E27" s="64">
        <v>90</v>
      </c>
      <c r="F27" s="64">
        <v>90</v>
      </c>
      <c r="G27" s="64">
        <v>90</v>
      </c>
      <c r="H27" s="64">
        <v>90</v>
      </c>
      <c r="I27" s="23" t="str">
        <f t="shared" si="0"/>
        <v>Xuất sắc</v>
      </c>
      <c r="J27" s="64">
        <v>90</v>
      </c>
      <c r="K27" s="23" t="str">
        <f t="shared" si="1"/>
        <v>Xuất sắc</v>
      </c>
    </row>
    <row r="28" spans="1:11" ht="15" x14ac:dyDescent="0.2">
      <c r="A28" s="60">
        <v>16</v>
      </c>
      <c r="B28" s="61" t="s">
        <v>303</v>
      </c>
      <c r="C28" s="62" t="s">
        <v>304</v>
      </c>
      <c r="D28" s="63" t="s">
        <v>305</v>
      </c>
      <c r="E28" s="64">
        <v>0</v>
      </c>
      <c r="F28" s="64">
        <v>0</v>
      </c>
      <c r="G28" s="64">
        <v>0</v>
      </c>
      <c r="H28" s="64">
        <v>0</v>
      </c>
      <c r="I28" s="23" t="str">
        <f t="shared" si="0"/>
        <v>Kém</v>
      </c>
      <c r="J28" s="64">
        <v>0</v>
      </c>
      <c r="K28" s="23" t="str">
        <f t="shared" si="1"/>
        <v>Kém</v>
      </c>
    </row>
    <row r="29" spans="1:11" ht="15" x14ac:dyDescent="0.2">
      <c r="A29" s="60">
        <v>17</v>
      </c>
      <c r="B29" s="61" t="s">
        <v>306</v>
      </c>
      <c r="C29" s="62" t="s">
        <v>307</v>
      </c>
      <c r="D29" s="63" t="s">
        <v>234</v>
      </c>
      <c r="E29" s="64">
        <v>80</v>
      </c>
      <c r="F29" s="64">
        <v>80</v>
      </c>
      <c r="G29" s="64">
        <v>80</v>
      </c>
      <c r="H29" s="64">
        <v>80</v>
      </c>
      <c r="I29" s="23" t="str">
        <f t="shared" si="0"/>
        <v>Tốt</v>
      </c>
      <c r="J29" s="64">
        <v>80</v>
      </c>
      <c r="K29" s="23" t="str">
        <f t="shared" si="1"/>
        <v>Tốt</v>
      </c>
    </row>
    <row r="30" spans="1:11" ht="15" x14ac:dyDescent="0.2">
      <c r="A30" s="60">
        <v>18</v>
      </c>
      <c r="B30" s="61" t="s">
        <v>308</v>
      </c>
      <c r="C30" s="62" t="s">
        <v>309</v>
      </c>
      <c r="D30" s="63" t="s">
        <v>310</v>
      </c>
      <c r="E30" s="64">
        <v>90</v>
      </c>
      <c r="F30" s="64">
        <v>90</v>
      </c>
      <c r="G30" s="64">
        <v>90</v>
      </c>
      <c r="H30" s="64">
        <v>90</v>
      </c>
      <c r="I30" s="23" t="str">
        <f t="shared" si="0"/>
        <v>Xuất sắc</v>
      </c>
      <c r="J30" s="64">
        <v>90</v>
      </c>
      <c r="K30" s="23" t="str">
        <f t="shared" si="1"/>
        <v>Xuất sắc</v>
      </c>
    </row>
    <row r="31" spans="1:11" ht="15" x14ac:dyDescent="0.2">
      <c r="A31" s="60">
        <v>19</v>
      </c>
      <c r="B31" s="61" t="s">
        <v>311</v>
      </c>
      <c r="C31" s="62" t="s">
        <v>312</v>
      </c>
      <c r="D31" s="63" t="s">
        <v>164</v>
      </c>
      <c r="E31" s="64">
        <v>70</v>
      </c>
      <c r="F31" s="64">
        <v>70</v>
      </c>
      <c r="G31" s="64">
        <v>70</v>
      </c>
      <c r="H31" s="64">
        <v>70</v>
      </c>
      <c r="I31" s="23" t="str">
        <f t="shared" si="0"/>
        <v>Khá</v>
      </c>
      <c r="J31" s="64">
        <v>70</v>
      </c>
      <c r="K31" s="23" t="str">
        <f t="shared" si="1"/>
        <v>Khá</v>
      </c>
    </row>
    <row r="32" spans="1:11" ht="15" x14ac:dyDescent="0.2">
      <c r="A32" s="60">
        <v>20</v>
      </c>
      <c r="B32" s="61" t="s">
        <v>313</v>
      </c>
      <c r="C32" s="62" t="s">
        <v>314</v>
      </c>
      <c r="D32" s="63" t="s">
        <v>315</v>
      </c>
      <c r="E32" s="64">
        <v>90</v>
      </c>
      <c r="F32" s="64">
        <v>90</v>
      </c>
      <c r="G32" s="64">
        <v>90</v>
      </c>
      <c r="H32" s="64">
        <v>90</v>
      </c>
      <c r="I32" s="23" t="str">
        <f t="shared" si="0"/>
        <v>Xuất sắc</v>
      </c>
      <c r="J32" s="64">
        <v>90</v>
      </c>
      <c r="K32" s="23" t="str">
        <f t="shared" si="1"/>
        <v>Xuất sắc</v>
      </c>
    </row>
    <row r="33" spans="1:11" ht="15" x14ac:dyDescent="0.2">
      <c r="A33" s="60">
        <v>21</v>
      </c>
      <c r="B33" s="61" t="s">
        <v>316</v>
      </c>
      <c r="C33" s="62" t="s">
        <v>317</v>
      </c>
      <c r="D33" s="63" t="s">
        <v>318</v>
      </c>
      <c r="E33" s="64">
        <v>80</v>
      </c>
      <c r="F33" s="64">
        <v>80</v>
      </c>
      <c r="G33" s="64">
        <v>80</v>
      </c>
      <c r="H33" s="64">
        <v>80</v>
      </c>
      <c r="I33" s="23" t="str">
        <f t="shared" si="0"/>
        <v>Tốt</v>
      </c>
      <c r="J33" s="64">
        <v>80</v>
      </c>
      <c r="K33" s="23" t="str">
        <f t="shared" si="1"/>
        <v>Tốt</v>
      </c>
    </row>
    <row r="34" spans="1:11" ht="15" x14ac:dyDescent="0.2">
      <c r="A34" s="60">
        <v>22</v>
      </c>
      <c r="B34" s="61" t="s">
        <v>319</v>
      </c>
      <c r="C34" s="62" t="s">
        <v>320</v>
      </c>
      <c r="D34" s="63" t="s">
        <v>321</v>
      </c>
      <c r="E34" s="64">
        <v>80</v>
      </c>
      <c r="F34" s="64">
        <v>80</v>
      </c>
      <c r="G34" s="64">
        <v>80</v>
      </c>
      <c r="H34" s="64">
        <v>80</v>
      </c>
      <c r="I34" s="23" t="str">
        <f t="shared" si="0"/>
        <v>Tốt</v>
      </c>
      <c r="J34" s="64">
        <v>80</v>
      </c>
      <c r="K34" s="23" t="str">
        <f t="shared" si="1"/>
        <v>Tốt</v>
      </c>
    </row>
    <row r="35" spans="1:11" ht="15" x14ac:dyDescent="0.2">
      <c r="A35" s="60">
        <v>23</v>
      </c>
      <c r="B35" s="61" t="s">
        <v>322</v>
      </c>
      <c r="C35" s="62" t="s">
        <v>323</v>
      </c>
      <c r="D35" s="63" t="s">
        <v>324</v>
      </c>
      <c r="E35" s="64">
        <v>70</v>
      </c>
      <c r="F35" s="64">
        <v>70</v>
      </c>
      <c r="G35" s="64">
        <v>70</v>
      </c>
      <c r="H35" s="64">
        <v>70</v>
      </c>
      <c r="I35" s="23" t="str">
        <f t="shared" si="0"/>
        <v>Khá</v>
      </c>
      <c r="J35" s="64">
        <v>70</v>
      </c>
      <c r="K35" s="23" t="str">
        <f t="shared" si="1"/>
        <v>Khá</v>
      </c>
    </row>
    <row r="36" spans="1:11" ht="15" x14ac:dyDescent="0.2">
      <c r="A36" s="60">
        <v>24</v>
      </c>
      <c r="B36" s="61" t="s">
        <v>325</v>
      </c>
      <c r="C36" s="62" t="s">
        <v>326</v>
      </c>
      <c r="D36" s="63" t="s">
        <v>327</v>
      </c>
      <c r="E36" s="64">
        <v>85</v>
      </c>
      <c r="F36" s="64">
        <v>85</v>
      </c>
      <c r="G36" s="64">
        <v>85</v>
      </c>
      <c r="H36" s="64">
        <v>85</v>
      </c>
      <c r="I36" s="23" t="str">
        <f t="shared" si="0"/>
        <v>Tốt</v>
      </c>
      <c r="J36" s="64">
        <v>85</v>
      </c>
      <c r="K36" s="23" t="str">
        <f t="shared" si="1"/>
        <v>Tốt</v>
      </c>
    </row>
    <row r="37" spans="1:11" ht="15" x14ac:dyDescent="0.2">
      <c r="A37" s="60">
        <v>25</v>
      </c>
      <c r="B37" s="61" t="s">
        <v>328</v>
      </c>
      <c r="C37" s="62" t="s">
        <v>329</v>
      </c>
      <c r="D37" s="63" t="s">
        <v>330</v>
      </c>
      <c r="E37" s="64">
        <v>90</v>
      </c>
      <c r="F37" s="64">
        <v>90</v>
      </c>
      <c r="G37" s="64">
        <v>90</v>
      </c>
      <c r="H37" s="64">
        <v>90</v>
      </c>
      <c r="I37" s="23" t="str">
        <f t="shared" si="0"/>
        <v>Xuất sắc</v>
      </c>
      <c r="J37" s="64">
        <v>90</v>
      </c>
      <c r="K37" s="23" t="str">
        <f t="shared" si="1"/>
        <v>Xuất sắc</v>
      </c>
    </row>
    <row r="38" spans="1:11" ht="15" x14ac:dyDescent="0.2">
      <c r="A38" s="60">
        <v>26</v>
      </c>
      <c r="B38" s="61" t="s">
        <v>331</v>
      </c>
      <c r="C38" s="62" t="s">
        <v>332</v>
      </c>
      <c r="D38" s="63" t="s">
        <v>333</v>
      </c>
      <c r="E38" s="64">
        <v>80</v>
      </c>
      <c r="F38" s="64">
        <v>80</v>
      </c>
      <c r="G38" s="64">
        <v>80</v>
      </c>
      <c r="H38" s="64">
        <v>80</v>
      </c>
      <c r="I38" s="23" t="str">
        <f t="shared" si="0"/>
        <v>Tốt</v>
      </c>
      <c r="J38" s="64">
        <v>80</v>
      </c>
      <c r="K38" s="23" t="str">
        <f t="shared" si="1"/>
        <v>Tốt</v>
      </c>
    </row>
    <row r="39" spans="1:11" ht="15" x14ac:dyDescent="0.2">
      <c r="A39" s="60">
        <v>27</v>
      </c>
      <c r="B39" s="61" t="s">
        <v>334</v>
      </c>
      <c r="C39" s="62" t="s">
        <v>335</v>
      </c>
      <c r="D39" s="63" t="s">
        <v>336</v>
      </c>
      <c r="E39" s="64">
        <v>80</v>
      </c>
      <c r="F39" s="64">
        <v>80</v>
      </c>
      <c r="G39" s="64">
        <v>80</v>
      </c>
      <c r="H39" s="64">
        <v>80</v>
      </c>
      <c r="I39" s="23" t="str">
        <f t="shared" si="0"/>
        <v>Tốt</v>
      </c>
      <c r="J39" s="64">
        <v>80</v>
      </c>
      <c r="K39" s="23" t="str">
        <f t="shared" si="1"/>
        <v>Tốt</v>
      </c>
    </row>
    <row r="40" spans="1:11" ht="15" x14ac:dyDescent="0.2">
      <c r="A40" s="60">
        <v>28</v>
      </c>
      <c r="B40" s="61" t="s">
        <v>337</v>
      </c>
      <c r="C40" s="62" t="s">
        <v>338</v>
      </c>
      <c r="D40" s="63" t="s">
        <v>178</v>
      </c>
      <c r="E40" s="64">
        <v>80</v>
      </c>
      <c r="F40" s="64">
        <v>80</v>
      </c>
      <c r="G40" s="64">
        <v>80</v>
      </c>
      <c r="H40" s="64">
        <v>80</v>
      </c>
      <c r="I40" s="23" t="str">
        <f t="shared" si="0"/>
        <v>Tốt</v>
      </c>
      <c r="J40" s="64">
        <v>80</v>
      </c>
      <c r="K40" s="23" t="str">
        <f t="shared" si="1"/>
        <v>Tốt</v>
      </c>
    </row>
    <row r="41" spans="1:11" ht="15" x14ac:dyDescent="0.2">
      <c r="A41" s="60">
        <v>29</v>
      </c>
      <c r="B41" s="61" t="s">
        <v>339</v>
      </c>
      <c r="C41" s="62" t="s">
        <v>340</v>
      </c>
      <c r="D41" s="63" t="s">
        <v>341</v>
      </c>
      <c r="E41" s="64">
        <v>90</v>
      </c>
      <c r="F41" s="64">
        <v>90</v>
      </c>
      <c r="G41" s="64">
        <v>90</v>
      </c>
      <c r="H41" s="64">
        <v>90</v>
      </c>
      <c r="I41" s="23" t="str">
        <f t="shared" si="0"/>
        <v>Xuất sắc</v>
      </c>
      <c r="J41" s="64">
        <v>90</v>
      </c>
      <c r="K41" s="23" t="str">
        <f t="shared" si="1"/>
        <v>Xuất sắc</v>
      </c>
    </row>
    <row r="42" spans="1:11" ht="15" x14ac:dyDescent="0.2">
      <c r="A42" s="60">
        <v>30</v>
      </c>
      <c r="B42" s="61" t="s">
        <v>342</v>
      </c>
      <c r="C42" s="62" t="s">
        <v>343</v>
      </c>
      <c r="D42" s="63" t="s">
        <v>344</v>
      </c>
      <c r="E42" s="64">
        <v>90</v>
      </c>
      <c r="F42" s="64">
        <v>90</v>
      </c>
      <c r="G42" s="64">
        <v>90</v>
      </c>
      <c r="H42" s="64">
        <v>90</v>
      </c>
      <c r="I42" s="23" t="str">
        <f t="shared" si="0"/>
        <v>Xuất sắc</v>
      </c>
      <c r="J42" s="64">
        <v>90</v>
      </c>
      <c r="K42" s="23" t="str">
        <f t="shared" si="1"/>
        <v>Xuất sắc</v>
      </c>
    </row>
    <row r="43" spans="1:11" ht="15" x14ac:dyDescent="0.2">
      <c r="A43" s="60">
        <v>31</v>
      </c>
      <c r="B43" s="61" t="s">
        <v>345</v>
      </c>
      <c r="C43" s="62" t="s">
        <v>346</v>
      </c>
      <c r="D43" s="63" t="s">
        <v>347</v>
      </c>
      <c r="E43" s="64">
        <v>90</v>
      </c>
      <c r="F43" s="64">
        <v>90</v>
      </c>
      <c r="G43" s="64">
        <v>90</v>
      </c>
      <c r="H43" s="64">
        <v>90</v>
      </c>
      <c r="I43" s="23" t="str">
        <f t="shared" si="0"/>
        <v>Xuất sắc</v>
      </c>
      <c r="J43" s="64">
        <v>90</v>
      </c>
      <c r="K43" s="23" t="str">
        <f t="shared" si="1"/>
        <v>Xuất sắc</v>
      </c>
    </row>
    <row r="44" spans="1:11" ht="15" x14ac:dyDescent="0.2">
      <c r="A44" s="60">
        <v>32</v>
      </c>
      <c r="B44" s="61" t="s">
        <v>348</v>
      </c>
      <c r="C44" s="62" t="s">
        <v>349</v>
      </c>
      <c r="D44" s="63" t="s">
        <v>350</v>
      </c>
      <c r="E44" s="64">
        <v>90</v>
      </c>
      <c r="F44" s="64">
        <v>90</v>
      </c>
      <c r="G44" s="64">
        <v>90</v>
      </c>
      <c r="H44" s="64">
        <v>90</v>
      </c>
      <c r="I44" s="23" t="str">
        <f t="shared" si="0"/>
        <v>Xuất sắc</v>
      </c>
      <c r="J44" s="64">
        <v>90</v>
      </c>
      <c r="K44" s="23" t="str">
        <f t="shared" si="1"/>
        <v>Xuất sắc</v>
      </c>
    </row>
    <row r="45" spans="1:11" ht="15" x14ac:dyDescent="0.2">
      <c r="A45" s="60">
        <v>33</v>
      </c>
      <c r="B45" s="61" t="s">
        <v>351</v>
      </c>
      <c r="C45" s="62" t="s">
        <v>352</v>
      </c>
      <c r="D45" s="63" t="s">
        <v>353</v>
      </c>
      <c r="E45" s="64">
        <v>90</v>
      </c>
      <c r="F45" s="64">
        <v>90</v>
      </c>
      <c r="G45" s="64">
        <v>90</v>
      </c>
      <c r="H45" s="64">
        <v>90</v>
      </c>
      <c r="I45" s="23" t="str">
        <f t="shared" si="0"/>
        <v>Xuất sắc</v>
      </c>
      <c r="J45" s="64">
        <v>90</v>
      </c>
      <c r="K45" s="23" t="str">
        <f t="shared" si="1"/>
        <v>Xuất sắc</v>
      </c>
    </row>
    <row r="46" spans="1:11" ht="15" x14ac:dyDescent="0.2">
      <c r="A46" s="60">
        <v>34</v>
      </c>
      <c r="B46" s="61" t="s">
        <v>354</v>
      </c>
      <c r="C46" s="62" t="s">
        <v>355</v>
      </c>
      <c r="D46" s="63" t="s">
        <v>239</v>
      </c>
      <c r="E46" s="64">
        <v>90</v>
      </c>
      <c r="F46" s="64">
        <v>90</v>
      </c>
      <c r="G46" s="64">
        <v>90</v>
      </c>
      <c r="H46" s="64">
        <v>90</v>
      </c>
      <c r="I46" s="23" t="str">
        <f t="shared" si="0"/>
        <v>Xuất sắc</v>
      </c>
      <c r="J46" s="64">
        <v>90</v>
      </c>
      <c r="K46" s="23" t="str">
        <f t="shared" si="1"/>
        <v>Xuất sắc</v>
      </c>
    </row>
    <row r="47" spans="1:11" ht="15" x14ac:dyDescent="0.2">
      <c r="A47" s="60">
        <v>35</v>
      </c>
      <c r="B47" s="61" t="s">
        <v>356</v>
      </c>
      <c r="C47" s="62" t="s">
        <v>357</v>
      </c>
      <c r="D47" s="63" t="s">
        <v>71</v>
      </c>
      <c r="E47" s="64">
        <v>90</v>
      </c>
      <c r="F47" s="64">
        <v>90</v>
      </c>
      <c r="G47" s="64">
        <v>90</v>
      </c>
      <c r="H47" s="64">
        <v>90</v>
      </c>
      <c r="I47" s="23" t="str">
        <f t="shared" si="0"/>
        <v>Xuất sắc</v>
      </c>
      <c r="J47" s="64">
        <v>90</v>
      </c>
      <c r="K47" s="23" t="str">
        <f t="shared" si="1"/>
        <v>Xuất sắc</v>
      </c>
    </row>
    <row r="48" spans="1:11" ht="15" x14ac:dyDescent="0.2">
      <c r="A48" s="60">
        <v>36</v>
      </c>
      <c r="B48" s="61" t="s">
        <v>358</v>
      </c>
      <c r="C48" s="62" t="s">
        <v>359</v>
      </c>
      <c r="D48" s="63" t="s">
        <v>360</v>
      </c>
      <c r="E48" s="64">
        <v>80</v>
      </c>
      <c r="F48" s="64">
        <v>80</v>
      </c>
      <c r="G48" s="64">
        <v>80</v>
      </c>
      <c r="H48" s="64">
        <v>80</v>
      </c>
      <c r="I48" s="23" t="str">
        <f t="shared" si="0"/>
        <v>Tốt</v>
      </c>
      <c r="J48" s="64">
        <v>80</v>
      </c>
      <c r="K48" s="23" t="str">
        <f t="shared" si="1"/>
        <v>Tốt</v>
      </c>
    </row>
    <row r="49" spans="1:11" ht="15" x14ac:dyDescent="0.2">
      <c r="A49" s="60">
        <v>37</v>
      </c>
      <c r="B49" s="61" t="s">
        <v>361</v>
      </c>
      <c r="C49" s="62" t="s">
        <v>362</v>
      </c>
      <c r="D49" s="63" t="s">
        <v>363</v>
      </c>
      <c r="E49" s="64">
        <v>90</v>
      </c>
      <c r="F49" s="64">
        <v>90</v>
      </c>
      <c r="G49" s="64">
        <v>90</v>
      </c>
      <c r="H49" s="64">
        <v>90</v>
      </c>
      <c r="I49" s="23" t="str">
        <f t="shared" si="0"/>
        <v>Xuất sắc</v>
      </c>
      <c r="J49" s="64">
        <v>90</v>
      </c>
      <c r="K49" s="23" t="str">
        <f t="shared" si="1"/>
        <v>Xuất sắc</v>
      </c>
    </row>
    <row r="50" spans="1:11" ht="15" x14ac:dyDescent="0.2">
      <c r="A50" s="60">
        <v>38</v>
      </c>
      <c r="B50" s="61" t="s">
        <v>364</v>
      </c>
      <c r="C50" s="62" t="s">
        <v>365</v>
      </c>
      <c r="D50" s="63" t="s">
        <v>366</v>
      </c>
      <c r="E50" s="64">
        <v>70</v>
      </c>
      <c r="F50" s="64">
        <v>70</v>
      </c>
      <c r="G50" s="64">
        <v>70</v>
      </c>
      <c r="H50" s="64">
        <v>70</v>
      </c>
      <c r="I50" s="23" t="str">
        <f t="shared" si="0"/>
        <v>Khá</v>
      </c>
      <c r="J50" s="64">
        <v>70</v>
      </c>
      <c r="K50" s="23" t="str">
        <f t="shared" si="1"/>
        <v>Khá</v>
      </c>
    </row>
    <row r="51" spans="1:11" ht="15" x14ac:dyDescent="0.2">
      <c r="A51" s="60">
        <v>39</v>
      </c>
      <c r="B51" s="61" t="s">
        <v>367</v>
      </c>
      <c r="C51" s="62" t="s">
        <v>368</v>
      </c>
      <c r="D51" s="63" t="s">
        <v>369</v>
      </c>
      <c r="E51" s="64">
        <v>80</v>
      </c>
      <c r="F51" s="64">
        <v>80</v>
      </c>
      <c r="G51" s="64">
        <v>80</v>
      </c>
      <c r="H51" s="64">
        <v>80</v>
      </c>
      <c r="I51" s="23" t="str">
        <f t="shared" si="0"/>
        <v>Tốt</v>
      </c>
      <c r="J51" s="64">
        <v>80</v>
      </c>
      <c r="K51" s="23" t="str">
        <f t="shared" si="1"/>
        <v>Tốt</v>
      </c>
    </row>
    <row r="52" spans="1:11" ht="15" x14ac:dyDescent="0.2">
      <c r="A52" s="60">
        <v>40</v>
      </c>
      <c r="B52" s="61" t="s">
        <v>370</v>
      </c>
      <c r="C52" s="62" t="s">
        <v>371</v>
      </c>
      <c r="D52" s="63" t="s">
        <v>62</v>
      </c>
      <c r="E52" s="64">
        <v>90</v>
      </c>
      <c r="F52" s="64">
        <v>90</v>
      </c>
      <c r="G52" s="64">
        <v>90</v>
      </c>
      <c r="H52" s="64">
        <v>90</v>
      </c>
      <c r="I52" s="23" t="str">
        <f t="shared" si="0"/>
        <v>Xuất sắc</v>
      </c>
      <c r="J52" s="64">
        <v>90</v>
      </c>
      <c r="K52" s="23" t="str">
        <f t="shared" si="1"/>
        <v>Xuất sắc</v>
      </c>
    </row>
    <row r="53" spans="1:11" ht="15" x14ac:dyDescent="0.2">
      <c r="A53" s="60">
        <v>41</v>
      </c>
      <c r="B53" s="61" t="s">
        <v>372</v>
      </c>
      <c r="C53" s="62" t="s">
        <v>373</v>
      </c>
      <c r="D53" s="63" t="s">
        <v>374</v>
      </c>
      <c r="E53" s="64">
        <v>90</v>
      </c>
      <c r="F53" s="64">
        <v>90</v>
      </c>
      <c r="G53" s="64">
        <v>90</v>
      </c>
      <c r="H53" s="64">
        <v>90</v>
      </c>
      <c r="I53" s="23" t="str">
        <f t="shared" si="0"/>
        <v>Xuất sắc</v>
      </c>
      <c r="J53" s="64">
        <v>90</v>
      </c>
      <c r="K53" s="23" t="str">
        <f t="shared" si="1"/>
        <v>Xuất sắc</v>
      </c>
    </row>
    <row r="54" spans="1:11" ht="15" x14ac:dyDescent="0.2">
      <c r="A54" s="60">
        <v>42</v>
      </c>
      <c r="B54" s="61" t="s">
        <v>375</v>
      </c>
      <c r="C54" s="62" t="s">
        <v>376</v>
      </c>
      <c r="D54" s="63" t="s">
        <v>222</v>
      </c>
      <c r="E54" s="64">
        <v>80</v>
      </c>
      <c r="F54" s="64">
        <v>80</v>
      </c>
      <c r="G54" s="64">
        <v>80</v>
      </c>
      <c r="H54" s="64">
        <v>80</v>
      </c>
      <c r="I54" s="23" t="str">
        <f t="shared" si="0"/>
        <v>Tốt</v>
      </c>
      <c r="J54" s="64">
        <v>80</v>
      </c>
      <c r="K54" s="23" t="str">
        <f t="shared" si="1"/>
        <v>Tốt</v>
      </c>
    </row>
    <row r="55" spans="1:11" ht="15" x14ac:dyDescent="0.2">
      <c r="A55" s="60">
        <v>43</v>
      </c>
      <c r="B55" s="61" t="s">
        <v>377</v>
      </c>
      <c r="C55" s="62" t="s">
        <v>378</v>
      </c>
      <c r="D55" s="63" t="s">
        <v>379</v>
      </c>
      <c r="E55" s="64">
        <v>90</v>
      </c>
      <c r="F55" s="64">
        <v>90</v>
      </c>
      <c r="G55" s="64">
        <v>90</v>
      </c>
      <c r="H55" s="64">
        <v>90</v>
      </c>
      <c r="I55" s="23" t="str">
        <f t="shared" si="0"/>
        <v>Xuất sắc</v>
      </c>
      <c r="J55" s="64">
        <v>90</v>
      </c>
      <c r="K55" s="23" t="str">
        <f t="shared" si="1"/>
        <v>Xuất sắc</v>
      </c>
    </row>
    <row r="56" spans="1:11" ht="15" x14ac:dyDescent="0.2">
      <c r="A56" s="60">
        <v>44</v>
      </c>
      <c r="B56" s="61" t="s">
        <v>380</v>
      </c>
      <c r="C56" s="62" t="s">
        <v>381</v>
      </c>
      <c r="D56" s="63" t="s">
        <v>382</v>
      </c>
      <c r="E56" s="64">
        <v>0</v>
      </c>
      <c r="F56" s="64">
        <v>0</v>
      </c>
      <c r="G56" s="64">
        <v>0</v>
      </c>
      <c r="H56" s="64">
        <v>0</v>
      </c>
      <c r="I56" s="23" t="str">
        <f t="shared" si="0"/>
        <v>Kém</v>
      </c>
      <c r="J56" s="64">
        <v>0</v>
      </c>
      <c r="K56" s="23" t="str">
        <f t="shared" si="1"/>
        <v>Kém</v>
      </c>
    </row>
    <row r="57" spans="1:11" ht="15" x14ac:dyDescent="0.2">
      <c r="A57" s="60">
        <v>45</v>
      </c>
      <c r="B57" s="61" t="s">
        <v>383</v>
      </c>
      <c r="C57" s="62" t="s">
        <v>384</v>
      </c>
      <c r="D57" s="63" t="s">
        <v>175</v>
      </c>
      <c r="E57" s="64">
        <v>90</v>
      </c>
      <c r="F57" s="64">
        <v>90</v>
      </c>
      <c r="G57" s="64">
        <v>90</v>
      </c>
      <c r="H57" s="64">
        <v>90</v>
      </c>
      <c r="I57" s="23" t="str">
        <f t="shared" si="0"/>
        <v>Xuất sắc</v>
      </c>
      <c r="J57" s="64">
        <v>90</v>
      </c>
      <c r="K57" s="23" t="str">
        <f t="shared" si="1"/>
        <v>Xuất sắc</v>
      </c>
    </row>
    <row r="58" spans="1:11" ht="15" x14ac:dyDescent="0.2">
      <c r="A58" s="60">
        <v>46</v>
      </c>
      <c r="B58" s="61" t="s">
        <v>385</v>
      </c>
      <c r="C58" s="62" t="s">
        <v>386</v>
      </c>
      <c r="D58" s="63" t="s">
        <v>219</v>
      </c>
      <c r="E58" s="64">
        <v>80</v>
      </c>
      <c r="F58" s="64">
        <v>80</v>
      </c>
      <c r="G58" s="64">
        <v>80</v>
      </c>
      <c r="H58" s="64">
        <v>80</v>
      </c>
      <c r="I58" s="23" t="str">
        <f t="shared" si="0"/>
        <v>Tốt</v>
      </c>
      <c r="J58" s="64">
        <v>80</v>
      </c>
      <c r="K58" s="23" t="str">
        <f t="shared" si="1"/>
        <v>Tốt</v>
      </c>
    </row>
    <row r="59" spans="1:11" ht="15" x14ac:dyDescent="0.2">
      <c r="A59" s="60">
        <v>47</v>
      </c>
      <c r="B59" s="61" t="s">
        <v>387</v>
      </c>
      <c r="C59" s="62" t="s">
        <v>388</v>
      </c>
      <c r="D59" s="63" t="s">
        <v>99</v>
      </c>
      <c r="E59" s="64">
        <v>90</v>
      </c>
      <c r="F59" s="64">
        <v>90</v>
      </c>
      <c r="G59" s="64">
        <v>90</v>
      </c>
      <c r="H59" s="64">
        <v>90</v>
      </c>
      <c r="I59" s="23" t="str">
        <f t="shared" si="0"/>
        <v>Xuất sắc</v>
      </c>
      <c r="J59" s="64">
        <v>90</v>
      </c>
      <c r="K59" s="23" t="str">
        <f t="shared" si="1"/>
        <v>Xuất sắc</v>
      </c>
    </row>
    <row r="60" spans="1:11" ht="15" x14ac:dyDescent="0.2">
      <c r="A60" s="60">
        <v>48</v>
      </c>
      <c r="B60" s="61" t="s">
        <v>389</v>
      </c>
      <c r="C60" s="62" t="s">
        <v>390</v>
      </c>
      <c r="D60" s="63" t="s">
        <v>391</v>
      </c>
      <c r="E60" s="64">
        <v>90</v>
      </c>
      <c r="F60" s="64">
        <v>90</v>
      </c>
      <c r="G60" s="64">
        <v>90</v>
      </c>
      <c r="H60" s="64">
        <v>90</v>
      </c>
      <c r="I60" s="23" t="str">
        <f t="shared" si="0"/>
        <v>Xuất sắc</v>
      </c>
      <c r="J60" s="64">
        <v>90</v>
      </c>
      <c r="K60" s="23" t="str">
        <f t="shared" si="1"/>
        <v>Xuất sắc</v>
      </c>
    </row>
    <row r="61" spans="1:11" ht="15" x14ac:dyDescent="0.2">
      <c r="A61" s="60">
        <v>49</v>
      </c>
      <c r="B61" s="61" t="s">
        <v>392</v>
      </c>
      <c r="C61" s="62" t="s">
        <v>393</v>
      </c>
      <c r="D61" s="63" t="s">
        <v>394</v>
      </c>
      <c r="E61" s="64">
        <v>90</v>
      </c>
      <c r="F61" s="64">
        <v>90</v>
      </c>
      <c r="G61" s="64">
        <v>90</v>
      </c>
      <c r="H61" s="64">
        <v>90</v>
      </c>
      <c r="I61" s="23" t="str">
        <f t="shared" si="0"/>
        <v>Xuất sắc</v>
      </c>
      <c r="J61" s="64">
        <v>90</v>
      </c>
      <c r="K61" s="23" t="str">
        <f t="shared" si="1"/>
        <v>Xuất sắc</v>
      </c>
    </row>
    <row r="62" spans="1:11" ht="15" x14ac:dyDescent="0.2">
      <c r="A62" s="60">
        <v>50</v>
      </c>
      <c r="B62" s="61" t="s">
        <v>395</v>
      </c>
      <c r="C62" s="62" t="s">
        <v>396</v>
      </c>
      <c r="D62" s="63" t="s">
        <v>397</v>
      </c>
      <c r="E62" s="64">
        <v>90</v>
      </c>
      <c r="F62" s="64">
        <v>90</v>
      </c>
      <c r="G62" s="64">
        <v>90</v>
      </c>
      <c r="H62" s="64">
        <v>90</v>
      </c>
      <c r="I62" s="23" t="str">
        <f t="shared" si="0"/>
        <v>Xuất sắc</v>
      </c>
      <c r="J62" s="64">
        <v>90</v>
      </c>
      <c r="K62" s="23" t="str">
        <f t="shared" si="1"/>
        <v>Xuất sắc</v>
      </c>
    </row>
    <row r="63" spans="1:11" ht="15" x14ac:dyDescent="0.2">
      <c r="A63" s="60">
        <v>51</v>
      </c>
      <c r="B63" s="61" t="s">
        <v>398</v>
      </c>
      <c r="C63" s="62" t="s">
        <v>218</v>
      </c>
      <c r="D63" s="63" t="s">
        <v>374</v>
      </c>
      <c r="E63" s="64">
        <v>80</v>
      </c>
      <c r="F63" s="64">
        <v>80</v>
      </c>
      <c r="G63" s="64">
        <v>80</v>
      </c>
      <c r="H63" s="64">
        <v>80</v>
      </c>
      <c r="I63" s="23" t="str">
        <f t="shared" si="0"/>
        <v>Tốt</v>
      </c>
      <c r="J63" s="64">
        <v>80</v>
      </c>
      <c r="K63" s="23" t="str">
        <f t="shared" si="1"/>
        <v>Tốt</v>
      </c>
    </row>
    <row r="64" spans="1:11" ht="15" x14ac:dyDescent="0.2">
      <c r="A64" s="60">
        <v>52</v>
      </c>
      <c r="B64" s="61" t="s">
        <v>399</v>
      </c>
      <c r="C64" s="62" t="s">
        <v>400</v>
      </c>
      <c r="D64" s="63" t="s">
        <v>401</v>
      </c>
      <c r="E64" s="64">
        <v>90</v>
      </c>
      <c r="F64" s="64">
        <v>90</v>
      </c>
      <c r="G64" s="64">
        <v>90</v>
      </c>
      <c r="H64" s="64">
        <v>90</v>
      </c>
      <c r="I64" s="23" t="str">
        <f t="shared" si="0"/>
        <v>Xuất sắc</v>
      </c>
      <c r="J64" s="64">
        <v>90</v>
      </c>
      <c r="K64" s="23" t="str">
        <f t="shared" si="1"/>
        <v>Xuất sắc</v>
      </c>
    </row>
    <row r="65" spans="1:11" ht="15" x14ac:dyDescent="0.2">
      <c r="A65" s="60">
        <v>53</v>
      </c>
      <c r="B65" s="61" t="s">
        <v>402</v>
      </c>
      <c r="C65" s="62" t="s">
        <v>403</v>
      </c>
      <c r="D65" s="63" t="s">
        <v>404</v>
      </c>
      <c r="E65" s="64">
        <v>80</v>
      </c>
      <c r="F65" s="64">
        <v>80</v>
      </c>
      <c r="G65" s="64">
        <v>80</v>
      </c>
      <c r="H65" s="64">
        <v>80</v>
      </c>
      <c r="I65" s="23" t="str">
        <f t="shared" si="0"/>
        <v>Tốt</v>
      </c>
      <c r="J65" s="64">
        <v>80</v>
      </c>
      <c r="K65" s="23" t="str">
        <f t="shared" si="1"/>
        <v>Tốt</v>
      </c>
    </row>
    <row r="66" spans="1:11" ht="15" x14ac:dyDescent="0.2">
      <c r="A66" s="60">
        <v>54</v>
      </c>
      <c r="B66" s="61" t="s">
        <v>405</v>
      </c>
      <c r="C66" s="62" t="s">
        <v>406</v>
      </c>
      <c r="D66" s="63" t="s">
        <v>87</v>
      </c>
      <c r="E66" s="64">
        <v>70</v>
      </c>
      <c r="F66" s="64">
        <v>70</v>
      </c>
      <c r="G66" s="64">
        <v>70</v>
      </c>
      <c r="H66" s="64">
        <v>70</v>
      </c>
      <c r="I66" s="23" t="str">
        <f t="shared" si="0"/>
        <v>Khá</v>
      </c>
      <c r="J66" s="64">
        <v>70</v>
      </c>
      <c r="K66" s="23" t="str">
        <f t="shared" si="1"/>
        <v>Khá</v>
      </c>
    </row>
    <row r="67" spans="1:11" ht="15" x14ac:dyDescent="0.2">
      <c r="A67" s="60">
        <v>55</v>
      </c>
      <c r="B67" s="61" t="s">
        <v>407</v>
      </c>
      <c r="C67" s="62" t="s">
        <v>408</v>
      </c>
      <c r="D67" s="63" t="s">
        <v>409</v>
      </c>
      <c r="E67" s="64">
        <v>90</v>
      </c>
      <c r="F67" s="64">
        <v>90</v>
      </c>
      <c r="G67" s="64">
        <v>90</v>
      </c>
      <c r="H67" s="64">
        <v>90</v>
      </c>
      <c r="I67" s="23" t="str">
        <f t="shared" si="0"/>
        <v>Xuất sắc</v>
      </c>
      <c r="J67" s="64">
        <v>90</v>
      </c>
      <c r="K67" s="23" t="str">
        <f t="shared" si="1"/>
        <v>Xuất sắc</v>
      </c>
    </row>
    <row r="68" spans="1:11" ht="15" x14ac:dyDescent="0.2">
      <c r="A68" s="60">
        <v>56</v>
      </c>
      <c r="B68" s="61" t="s">
        <v>410</v>
      </c>
      <c r="C68" s="62" t="s">
        <v>411</v>
      </c>
      <c r="D68" s="63" t="s">
        <v>360</v>
      </c>
      <c r="E68" s="64">
        <v>0</v>
      </c>
      <c r="F68" s="64">
        <v>0</v>
      </c>
      <c r="G68" s="64">
        <v>0</v>
      </c>
      <c r="H68" s="64">
        <v>0</v>
      </c>
      <c r="I68" s="23" t="str">
        <f t="shared" si="0"/>
        <v>Kém</v>
      </c>
      <c r="J68" s="64">
        <v>0</v>
      </c>
      <c r="K68" s="23" t="str">
        <f t="shared" si="1"/>
        <v>Kém</v>
      </c>
    </row>
    <row r="69" spans="1:11" ht="15" x14ac:dyDescent="0.2">
      <c r="A69" s="60">
        <v>57</v>
      </c>
      <c r="B69" s="61" t="s">
        <v>412</v>
      </c>
      <c r="C69" s="62" t="s">
        <v>413</v>
      </c>
      <c r="D69" s="63" t="s">
        <v>284</v>
      </c>
      <c r="E69" s="64">
        <v>90</v>
      </c>
      <c r="F69" s="64">
        <v>90</v>
      </c>
      <c r="G69" s="64">
        <v>90</v>
      </c>
      <c r="H69" s="64">
        <v>90</v>
      </c>
      <c r="I69" s="23" t="str">
        <f t="shared" si="0"/>
        <v>Xuất sắc</v>
      </c>
      <c r="J69" s="64">
        <v>90</v>
      </c>
      <c r="K69" s="23" t="str">
        <f t="shared" si="1"/>
        <v>Xuất sắc</v>
      </c>
    </row>
    <row r="70" spans="1:11" ht="15" x14ac:dyDescent="0.2">
      <c r="A70" s="60">
        <v>58</v>
      </c>
      <c r="B70" s="61" t="s">
        <v>414</v>
      </c>
      <c r="C70" s="62" t="s">
        <v>415</v>
      </c>
      <c r="D70" s="63" t="s">
        <v>416</v>
      </c>
      <c r="E70" s="64">
        <v>90</v>
      </c>
      <c r="F70" s="64">
        <v>90</v>
      </c>
      <c r="G70" s="64">
        <v>90</v>
      </c>
      <c r="H70" s="64">
        <v>90</v>
      </c>
      <c r="I70" s="23" t="str">
        <f t="shared" si="0"/>
        <v>Xuất sắc</v>
      </c>
      <c r="J70" s="64">
        <v>90</v>
      </c>
      <c r="K70" s="23" t="str">
        <f t="shared" si="1"/>
        <v>Xuất sắc</v>
      </c>
    </row>
    <row r="71" spans="1:11" ht="15" x14ac:dyDescent="0.2">
      <c r="A71" s="60">
        <v>59</v>
      </c>
      <c r="B71" s="61" t="s">
        <v>417</v>
      </c>
      <c r="C71" s="62" t="s">
        <v>418</v>
      </c>
      <c r="D71" s="63" t="s">
        <v>419</v>
      </c>
      <c r="E71" s="64">
        <v>70</v>
      </c>
      <c r="F71" s="64">
        <v>70</v>
      </c>
      <c r="G71" s="64">
        <v>70</v>
      </c>
      <c r="H71" s="64">
        <v>70</v>
      </c>
      <c r="I71" s="23" t="str">
        <f t="shared" si="0"/>
        <v>Khá</v>
      </c>
      <c r="J71" s="64">
        <v>70</v>
      </c>
      <c r="K71" s="23" t="str">
        <f t="shared" si="1"/>
        <v>Khá</v>
      </c>
    </row>
    <row r="72" spans="1:11" ht="15" x14ac:dyDescent="0.2">
      <c r="A72" s="60">
        <v>60</v>
      </c>
      <c r="B72" s="61" t="s">
        <v>420</v>
      </c>
      <c r="C72" s="62" t="s">
        <v>421</v>
      </c>
      <c r="D72" s="63" t="s">
        <v>422</v>
      </c>
      <c r="E72" s="64">
        <v>80</v>
      </c>
      <c r="F72" s="64">
        <v>80</v>
      </c>
      <c r="G72" s="64">
        <v>80</v>
      </c>
      <c r="H72" s="64">
        <v>80</v>
      </c>
      <c r="I72" s="23" t="str">
        <f t="shared" si="0"/>
        <v>Tốt</v>
      </c>
      <c r="J72" s="64">
        <v>80</v>
      </c>
      <c r="K72" s="23" t="str">
        <f t="shared" si="1"/>
        <v>Tốt</v>
      </c>
    </row>
    <row r="74" spans="1:11" ht="16.5" x14ac:dyDescent="0.2">
      <c r="A74" s="13" t="s">
        <v>428</v>
      </c>
      <c r="B74" s="13"/>
      <c r="C74" s="13"/>
    </row>
  </sheetData>
  <mergeCells count="18">
    <mergeCell ref="A6:K6"/>
    <mergeCell ref="A1:C1"/>
    <mergeCell ref="G1:K1"/>
    <mergeCell ref="A2:C2"/>
    <mergeCell ref="G2:K2"/>
    <mergeCell ref="A5:K5"/>
    <mergeCell ref="F10:F12"/>
    <mergeCell ref="G10:G12"/>
    <mergeCell ref="J10:K10"/>
    <mergeCell ref="J11:K11"/>
    <mergeCell ref="A7:K7"/>
    <mergeCell ref="A10:A12"/>
    <mergeCell ref="B10:B12"/>
    <mergeCell ref="C10:C12"/>
    <mergeCell ref="D10:D12"/>
    <mergeCell ref="H10:I10"/>
    <mergeCell ref="H11:I11"/>
    <mergeCell ref="E10:E12"/>
  </mergeCells>
  <phoneticPr fontId="1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79C9-D330-46B4-9A35-11C6402D78BD}">
  <dimension ref="A1:Q12"/>
  <sheetViews>
    <sheetView tabSelected="1" workbookViewId="0">
      <selection activeCell="A10" sqref="A10:XFD11"/>
    </sheetView>
  </sheetViews>
  <sheetFormatPr defaultColWidth="27.75" defaultRowHeight="14.25" x14ac:dyDescent="0.2"/>
  <cols>
    <col min="1" max="1" width="4.75" bestFit="1" customWidth="1"/>
    <col min="2" max="2" width="21.75" bestFit="1" customWidth="1"/>
    <col min="3" max="3" width="4.875" bestFit="1" customWidth="1"/>
    <col min="4" max="4" width="8.375" bestFit="1" customWidth="1"/>
    <col min="5" max="5" width="11.875" customWidth="1"/>
    <col min="6" max="6" width="8.375" bestFit="1" customWidth="1"/>
    <col min="7" max="7" width="9.625" customWidth="1"/>
    <col min="8" max="8" width="8.375" bestFit="1" customWidth="1"/>
    <col min="9" max="9" width="8.625" customWidth="1"/>
    <col min="10" max="10" width="8.375" bestFit="1" customWidth="1"/>
    <col min="11" max="11" width="6.5" customWidth="1"/>
    <col min="12" max="12" width="8.375" bestFit="1" customWidth="1"/>
    <col min="13" max="13" width="6.25" customWidth="1"/>
    <col min="14" max="14" width="8.25" customWidth="1"/>
    <col min="15" max="15" width="6" bestFit="1" customWidth="1"/>
    <col min="16" max="16" width="3.875" bestFit="1" customWidth="1"/>
    <col min="17" max="17" width="7.25" bestFit="1" customWidth="1"/>
  </cols>
  <sheetData>
    <row r="1" spans="1:17" s="3" customFormat="1" ht="15" x14ac:dyDescent="0.25">
      <c r="A1" s="54" t="s">
        <v>0</v>
      </c>
      <c r="B1" s="54"/>
      <c r="C1" s="54"/>
      <c r="D1" s="54"/>
      <c r="E1" s="54"/>
      <c r="F1" s="54"/>
      <c r="I1" s="55" t="s">
        <v>2</v>
      </c>
      <c r="J1" s="55"/>
      <c r="K1" s="55"/>
      <c r="L1" s="55"/>
      <c r="M1" s="55"/>
      <c r="N1" s="55"/>
      <c r="O1" s="55"/>
    </row>
    <row r="2" spans="1:17" s="3" customFormat="1" ht="15" x14ac:dyDescent="0.25">
      <c r="A2" s="55" t="s">
        <v>1</v>
      </c>
      <c r="B2" s="55"/>
      <c r="C2" s="55"/>
      <c r="D2" s="55"/>
      <c r="E2" s="55"/>
      <c r="F2" s="55"/>
      <c r="I2" s="55" t="s">
        <v>3</v>
      </c>
      <c r="J2" s="55"/>
      <c r="K2" s="55"/>
      <c r="L2" s="55"/>
      <c r="M2" s="55"/>
      <c r="N2" s="55"/>
      <c r="O2" s="55"/>
    </row>
    <row r="3" spans="1:17" s="3" customFormat="1" ht="15" x14ac:dyDescent="0.25"/>
    <row r="4" spans="1:17" s="24" customFormat="1" ht="58.5" customHeight="1" x14ac:dyDescent="0.2">
      <c r="B4" s="56" t="s">
        <v>430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7" spans="1:17" s="3" customFormat="1" ht="15.75" x14ac:dyDescent="0.25">
      <c r="A7" s="26" t="s">
        <v>5</v>
      </c>
      <c r="B7" s="28" t="s">
        <v>20</v>
      </c>
      <c r="C7" s="28" t="s">
        <v>21</v>
      </c>
      <c r="D7" s="52" t="s">
        <v>22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3"/>
    </row>
    <row r="8" spans="1:17" s="3" customFormat="1" ht="15.75" x14ac:dyDescent="0.25">
      <c r="A8" s="27"/>
      <c r="B8" s="29"/>
      <c r="C8" s="29"/>
      <c r="D8" s="52" t="s">
        <v>13</v>
      </c>
      <c r="E8" s="53"/>
      <c r="F8" s="52" t="s">
        <v>14</v>
      </c>
      <c r="G8" s="53"/>
      <c r="H8" s="52" t="s">
        <v>16</v>
      </c>
      <c r="I8" s="53"/>
      <c r="J8" s="52" t="s">
        <v>17</v>
      </c>
      <c r="K8" s="53"/>
      <c r="L8" s="52" t="s">
        <v>19</v>
      </c>
      <c r="M8" s="53"/>
      <c r="N8" s="52" t="s">
        <v>18</v>
      </c>
      <c r="O8" s="53"/>
    </row>
    <row r="9" spans="1:17" s="3" customFormat="1" ht="31.5" x14ac:dyDescent="0.25">
      <c r="A9" s="57"/>
      <c r="B9" s="58"/>
      <c r="C9" s="58"/>
      <c r="D9" s="5" t="s">
        <v>23</v>
      </c>
      <c r="E9" s="5" t="s">
        <v>24</v>
      </c>
      <c r="F9" s="5" t="s">
        <v>23</v>
      </c>
      <c r="G9" s="5" t="s">
        <v>24</v>
      </c>
      <c r="H9" s="5" t="s">
        <v>23</v>
      </c>
      <c r="I9" s="5" t="s">
        <v>24</v>
      </c>
      <c r="J9" s="5" t="s">
        <v>23</v>
      </c>
      <c r="K9" s="5" t="s">
        <v>24</v>
      </c>
      <c r="L9" s="5" t="s">
        <v>23</v>
      </c>
      <c r="M9" s="5" t="s">
        <v>24</v>
      </c>
      <c r="N9" s="5" t="s">
        <v>23</v>
      </c>
      <c r="O9" s="5" t="s">
        <v>24</v>
      </c>
    </row>
    <row r="10" spans="1:17" s="3" customFormat="1" ht="15.75" x14ac:dyDescent="0.25">
      <c r="A10" s="65">
        <v>1</v>
      </c>
      <c r="B10" s="16" t="s">
        <v>426</v>
      </c>
      <c r="C10" s="17">
        <f>k66MEM!A92</f>
        <v>80</v>
      </c>
      <c r="D10" s="18">
        <f>COUNTIF(k66MEM!$K$13:$K$92,"Xuất sắc")</f>
        <v>41</v>
      </c>
      <c r="E10" s="6">
        <f t="shared" ref="E10:E11" si="0">D10/C10</f>
        <v>0.51249999999999996</v>
      </c>
      <c r="F10" s="18">
        <f>COUNTIF(k66MEM!$K$13:$K$92,"Tốt")</f>
        <v>28</v>
      </c>
      <c r="G10" s="6">
        <f t="shared" ref="G10:G11" si="1">F10/C10</f>
        <v>0.35</v>
      </c>
      <c r="H10" s="18">
        <f>COUNTIF(k66MEM!$K$13:$K$92,"Khá")</f>
        <v>9</v>
      </c>
      <c r="I10" s="6">
        <f t="shared" ref="I10:I11" si="2">H10/C10</f>
        <v>0.1125</v>
      </c>
      <c r="J10" s="18">
        <f>COUNTIF(k66MEM!$K$13:$K$92,"Trung bình")</f>
        <v>0</v>
      </c>
      <c r="K10" s="8">
        <f t="shared" ref="K10:K11" si="3">J10/C10</f>
        <v>0</v>
      </c>
      <c r="L10" s="18">
        <f>COUNTIF(k66MEM!$K$13:$K$92,"Yếu")</f>
        <v>0</v>
      </c>
      <c r="M10" s="8">
        <f t="shared" ref="M10:M11" si="4">L10/C10</f>
        <v>0</v>
      </c>
      <c r="N10" s="18">
        <f>COUNTIF(k66MEM!$K$13:$K$92,"Kém")</f>
        <v>2</v>
      </c>
      <c r="O10" s="8">
        <f t="shared" ref="O10:O11" si="5">N10/C10</f>
        <v>2.5000000000000001E-2</v>
      </c>
      <c r="P10" s="19">
        <f t="shared" ref="P10:Q11" si="6">SUM(D10,F10,H10,J10,L10,N10)</f>
        <v>80</v>
      </c>
      <c r="Q10" s="20">
        <f t="shared" si="6"/>
        <v>1</v>
      </c>
    </row>
    <row r="11" spans="1:17" s="3" customFormat="1" ht="15.75" x14ac:dyDescent="0.25">
      <c r="A11" s="65">
        <v>2</v>
      </c>
      <c r="B11" s="16" t="s">
        <v>427</v>
      </c>
      <c r="C11" s="17">
        <f>k66MAT!A72</f>
        <v>60</v>
      </c>
      <c r="D11" s="18">
        <f>COUNTIF(k66MAT!$K$13:$K$72,"Xuất sắc")</f>
        <v>33</v>
      </c>
      <c r="E11" s="21">
        <f t="shared" si="0"/>
        <v>0.55000000000000004</v>
      </c>
      <c r="F11" s="18">
        <f>COUNTIF(k66MAT!$K$13:$K$72,"Tốt")</f>
        <v>18</v>
      </c>
      <c r="G11" s="21">
        <f t="shared" si="1"/>
        <v>0.3</v>
      </c>
      <c r="H11" s="18">
        <f>COUNTIF(k66MAT!K$13:K$72,"Khá")</f>
        <v>6</v>
      </c>
      <c r="I11" s="21">
        <f t="shared" si="2"/>
        <v>0.1</v>
      </c>
      <c r="J11" s="18">
        <f>COUNTIF(k66MAT!K$13:K$72,"Trung bình")</f>
        <v>0</v>
      </c>
      <c r="K11" s="22">
        <f t="shared" si="3"/>
        <v>0</v>
      </c>
      <c r="L11" s="18">
        <f>COUNTIF(k66MAT!K$13:K$72,"yếu")</f>
        <v>0</v>
      </c>
      <c r="M11" s="22">
        <f t="shared" si="4"/>
        <v>0</v>
      </c>
      <c r="N11" s="18">
        <f>COUNTIF(k66MAT!K$13:K$72,"kém")</f>
        <v>3</v>
      </c>
      <c r="O11" s="22">
        <f t="shared" si="5"/>
        <v>0.05</v>
      </c>
      <c r="P11" s="19">
        <f t="shared" si="6"/>
        <v>60</v>
      </c>
      <c r="Q11" s="20">
        <f t="shared" si="6"/>
        <v>1</v>
      </c>
    </row>
    <row r="12" spans="1:17" s="4" customFormat="1" ht="15.75" x14ac:dyDescent="0.2">
      <c r="A12" s="52" t="s">
        <v>25</v>
      </c>
      <c r="B12" s="53"/>
      <c r="C12" s="7">
        <f>SUM(C10:C11)</f>
        <v>140</v>
      </c>
      <c r="D12" s="5">
        <f>SUM(D10:D11)</f>
        <v>74</v>
      </c>
      <c r="E12" s="8">
        <f t="shared" ref="E12" si="7">D12/C12</f>
        <v>0.52857142857142858</v>
      </c>
      <c r="F12" s="5">
        <f>SUM(F10:F11)</f>
        <v>46</v>
      </c>
      <c r="G12" s="8">
        <f t="shared" ref="G12" si="8">F12/C12</f>
        <v>0.32857142857142857</v>
      </c>
      <c r="H12" s="5">
        <f>SUM(H10:H11)</f>
        <v>15</v>
      </c>
      <c r="I12" s="8">
        <f t="shared" ref="I12" si="9">H12/C12</f>
        <v>0.10714285714285714</v>
      </c>
      <c r="J12" s="5">
        <f>SUM(J10:J11)</f>
        <v>0</v>
      </c>
      <c r="K12" s="8">
        <f t="shared" ref="K12" si="10">J12/C12</f>
        <v>0</v>
      </c>
      <c r="L12" s="5">
        <f>SUM(L10:L11)</f>
        <v>0</v>
      </c>
      <c r="M12" s="8">
        <f t="shared" ref="M12" si="11">L12/C12</f>
        <v>0</v>
      </c>
      <c r="N12" s="5">
        <f>SUM(N10:N11)</f>
        <v>5</v>
      </c>
      <c r="O12" s="8">
        <f t="shared" ref="O12" si="12">N12/C12</f>
        <v>3.5714285714285712E-2</v>
      </c>
      <c r="P12" s="4">
        <f>SUM(D12,F12,H12,J12,L12,N12)</f>
        <v>140</v>
      </c>
      <c r="Q12" s="20">
        <f t="shared" ref="Q12" si="13">SUM(E12,G12,I12,K12,M12,O12)</f>
        <v>1</v>
      </c>
    </row>
  </sheetData>
  <mergeCells count="16">
    <mergeCell ref="A12:B12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k66MEM</vt:lpstr>
      <vt:lpstr>k66MAT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2026-01-21T01:29:24Z</dcterms:modified>
</cp:coreProperties>
</file>