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9410C222-88EF-43C1-8617-494F9CCABF60}" xr6:coauthVersionLast="47" xr6:coauthVersionMax="47" xr10:uidLastSave="{00000000-0000-0000-0000-000000000000}"/>
  <bookViews>
    <workbookView xWindow="-120" yWindow="-120" windowWidth="29040" windowHeight="15840" activeTab="1" xr2:uid="{F6172127-AE75-4C61-8CFF-F4B506FA52BE}"/>
  </bookViews>
  <sheets>
    <sheet name="K67AI1" sheetId="1" r:id="rId1"/>
    <sheet name="K67AI2" sheetId="3" r:id="rId2"/>
    <sheet name="K68AI1" sheetId="4" r:id="rId3"/>
    <sheet name="K68AI2" sheetId="5" r:id="rId4"/>
    <sheet name="K69AI1" sheetId="6" r:id="rId5"/>
    <sheet name="K69AI2" sheetId="7" r:id="rId6"/>
    <sheet name="K69AI3" sheetId="8" r:id="rId7"/>
    <sheet name="K69AI4" sheetId="9" r:id="rId8"/>
    <sheet name="K69AI5" sheetId="10" r:id="rId9"/>
    <sheet name="K69AI6" sheetId="11" r:id="rId10"/>
    <sheet name="Thống kê" sheetId="2" r:id="rId11"/>
  </sheets>
  <externalReferences>
    <externalReference r:id="rId12"/>
  </externalReferences>
  <definedNames>
    <definedName name="_xlnm._FilterDatabase" localSheetId="2" hidden="1">K68AI1!$A$12:$K$69</definedName>
    <definedName name="_xlnm._FilterDatabase" localSheetId="3" hidden="1">K68AI2!$A$10:$K$12</definedName>
    <definedName name="_xlnm._FilterDatabase" localSheetId="4" hidden="1">K69AI1!$A$10:$K$12</definedName>
    <definedName name="_xlnm._FilterDatabase" localSheetId="5" hidden="1">K69AI2!$A$10:$K$12</definedName>
    <definedName name="_xlnm._FilterDatabase" localSheetId="6" hidden="1">K69AI3!$A$10:$K$12</definedName>
    <definedName name="_xlnm._FilterDatabase" localSheetId="7" hidden="1">K69AI4!$A$10:$K$12</definedName>
    <definedName name="_xlnm._FilterDatabase" localSheetId="8" hidden="1">K69AI5!$A$10:$K$12</definedName>
    <definedName name="_xlnm._FilterDatabase" localSheetId="9" hidden="1">K69AI6!$A$10:$K$12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J49" i="11"/>
  <c r="K49" i="11" s="1"/>
  <c r="H49" i="11"/>
  <c r="I49" i="11" s="1"/>
  <c r="G49" i="11"/>
  <c r="F49" i="11"/>
  <c r="E49" i="11"/>
  <c r="J48" i="11"/>
  <c r="K48" i="11" s="1"/>
  <c r="H48" i="11"/>
  <c r="I48" i="11" s="1"/>
  <c r="G48" i="11"/>
  <c r="F48" i="11"/>
  <c r="E48" i="11"/>
  <c r="J47" i="11"/>
  <c r="K47" i="11" s="1"/>
  <c r="H47" i="11"/>
  <c r="I47" i="11" s="1"/>
  <c r="G47" i="11"/>
  <c r="F47" i="11"/>
  <c r="E47" i="11"/>
  <c r="J46" i="11"/>
  <c r="K46" i="11" s="1"/>
  <c r="H46" i="11"/>
  <c r="I46" i="11" s="1"/>
  <c r="G46" i="11"/>
  <c r="F46" i="11"/>
  <c r="E46" i="11"/>
  <c r="J45" i="11"/>
  <c r="K45" i="11" s="1"/>
  <c r="H45" i="11"/>
  <c r="I45" i="11" s="1"/>
  <c r="G45" i="11"/>
  <c r="F45" i="11"/>
  <c r="E45" i="11"/>
  <c r="J44" i="11"/>
  <c r="K44" i="11" s="1"/>
  <c r="H44" i="11"/>
  <c r="I44" i="11" s="1"/>
  <c r="G44" i="11"/>
  <c r="F44" i="11"/>
  <c r="E44" i="11"/>
  <c r="J43" i="11"/>
  <c r="K43" i="11" s="1"/>
  <c r="H43" i="11"/>
  <c r="I43" i="11" s="1"/>
  <c r="G43" i="11"/>
  <c r="F43" i="11"/>
  <c r="E43" i="11"/>
  <c r="J42" i="11"/>
  <c r="K42" i="11" s="1"/>
  <c r="H42" i="11"/>
  <c r="I42" i="11" s="1"/>
  <c r="G42" i="11"/>
  <c r="F42" i="11"/>
  <c r="E42" i="11"/>
  <c r="J41" i="11"/>
  <c r="K41" i="11" s="1"/>
  <c r="H41" i="11"/>
  <c r="I41" i="11" s="1"/>
  <c r="G41" i="11"/>
  <c r="F41" i="11"/>
  <c r="E41" i="11"/>
  <c r="J40" i="11"/>
  <c r="K40" i="11" s="1"/>
  <c r="H40" i="11"/>
  <c r="I40" i="11" s="1"/>
  <c r="G40" i="11"/>
  <c r="F40" i="11"/>
  <c r="E40" i="11"/>
  <c r="J39" i="11"/>
  <c r="K39" i="11" s="1"/>
  <c r="H39" i="11"/>
  <c r="I39" i="11" s="1"/>
  <c r="G39" i="11"/>
  <c r="F39" i="11"/>
  <c r="E39" i="11"/>
  <c r="J38" i="11"/>
  <c r="K38" i="11" s="1"/>
  <c r="H38" i="11"/>
  <c r="I38" i="11" s="1"/>
  <c r="G38" i="11"/>
  <c r="F38" i="11"/>
  <c r="E38" i="11"/>
  <c r="J37" i="11"/>
  <c r="K37" i="11" s="1"/>
  <c r="H37" i="11"/>
  <c r="I37" i="11" s="1"/>
  <c r="G37" i="11"/>
  <c r="F37" i="11"/>
  <c r="E37" i="11"/>
  <c r="J36" i="11"/>
  <c r="K36" i="11" s="1"/>
  <c r="H36" i="11"/>
  <c r="I36" i="11" s="1"/>
  <c r="G36" i="11"/>
  <c r="F36" i="11"/>
  <c r="E36" i="11"/>
  <c r="J35" i="11"/>
  <c r="K35" i="11" s="1"/>
  <c r="H35" i="11"/>
  <c r="I35" i="11" s="1"/>
  <c r="G35" i="11"/>
  <c r="F35" i="11"/>
  <c r="E35" i="11"/>
  <c r="J34" i="11"/>
  <c r="K34" i="11" s="1"/>
  <c r="H34" i="11"/>
  <c r="I34" i="11" s="1"/>
  <c r="G34" i="11"/>
  <c r="F34" i="11"/>
  <c r="E34" i="11"/>
  <c r="J33" i="11"/>
  <c r="K33" i="11" s="1"/>
  <c r="H33" i="11"/>
  <c r="I33" i="11" s="1"/>
  <c r="G33" i="11"/>
  <c r="F33" i="11"/>
  <c r="E33" i="11"/>
  <c r="J32" i="11"/>
  <c r="K32" i="11" s="1"/>
  <c r="H32" i="11"/>
  <c r="I32" i="11" s="1"/>
  <c r="G32" i="11"/>
  <c r="F32" i="11"/>
  <c r="E32" i="11"/>
  <c r="J31" i="11"/>
  <c r="K31" i="11" s="1"/>
  <c r="H31" i="11"/>
  <c r="I31" i="11" s="1"/>
  <c r="G31" i="11"/>
  <c r="F31" i="11"/>
  <c r="E31" i="11"/>
  <c r="J30" i="11"/>
  <c r="K30" i="11" s="1"/>
  <c r="H30" i="11"/>
  <c r="I30" i="11" s="1"/>
  <c r="G30" i="11"/>
  <c r="F30" i="11"/>
  <c r="E30" i="11"/>
  <c r="J29" i="11"/>
  <c r="K29" i="11" s="1"/>
  <c r="H29" i="11"/>
  <c r="I29" i="11" s="1"/>
  <c r="G29" i="11"/>
  <c r="F29" i="11"/>
  <c r="E29" i="11"/>
  <c r="J28" i="11"/>
  <c r="K28" i="11" s="1"/>
  <c r="H28" i="11"/>
  <c r="I28" i="11" s="1"/>
  <c r="G28" i="11"/>
  <c r="F28" i="11"/>
  <c r="E28" i="11"/>
  <c r="J27" i="11"/>
  <c r="K27" i="11" s="1"/>
  <c r="H27" i="11"/>
  <c r="I27" i="11" s="1"/>
  <c r="G27" i="11"/>
  <c r="F27" i="11"/>
  <c r="E27" i="11"/>
  <c r="J26" i="11"/>
  <c r="K26" i="11" s="1"/>
  <c r="H26" i="11"/>
  <c r="I26" i="11" s="1"/>
  <c r="G26" i="11"/>
  <c r="F26" i="11"/>
  <c r="E26" i="11"/>
  <c r="J25" i="11"/>
  <c r="K25" i="11" s="1"/>
  <c r="H25" i="11"/>
  <c r="I25" i="11" s="1"/>
  <c r="G25" i="11"/>
  <c r="F25" i="11"/>
  <c r="E25" i="11"/>
  <c r="J24" i="11"/>
  <c r="K24" i="11" s="1"/>
  <c r="H24" i="11"/>
  <c r="I24" i="11" s="1"/>
  <c r="G24" i="11"/>
  <c r="F24" i="11"/>
  <c r="E24" i="11"/>
  <c r="J23" i="11"/>
  <c r="K23" i="11" s="1"/>
  <c r="H23" i="11"/>
  <c r="I23" i="11" s="1"/>
  <c r="G23" i="11"/>
  <c r="F23" i="11"/>
  <c r="E23" i="11"/>
  <c r="J22" i="11"/>
  <c r="K22" i="11" s="1"/>
  <c r="H22" i="11"/>
  <c r="I22" i="11" s="1"/>
  <c r="G22" i="11"/>
  <c r="F22" i="11"/>
  <c r="E22" i="11"/>
  <c r="J21" i="11"/>
  <c r="K21" i="11" s="1"/>
  <c r="H21" i="11"/>
  <c r="I21" i="11" s="1"/>
  <c r="G21" i="11"/>
  <c r="F21" i="11"/>
  <c r="E21" i="11"/>
  <c r="J20" i="11"/>
  <c r="K20" i="11" s="1"/>
  <c r="H20" i="11"/>
  <c r="I20" i="11" s="1"/>
  <c r="G20" i="11"/>
  <c r="F20" i="11"/>
  <c r="E20" i="11"/>
  <c r="J19" i="11"/>
  <c r="K19" i="11" s="1"/>
  <c r="H19" i="11"/>
  <c r="I19" i="11" s="1"/>
  <c r="G19" i="11"/>
  <c r="F19" i="11"/>
  <c r="E19" i="11"/>
  <c r="J18" i="11"/>
  <c r="K18" i="11" s="1"/>
  <c r="H18" i="11"/>
  <c r="I18" i="11" s="1"/>
  <c r="G18" i="11"/>
  <c r="F18" i="11"/>
  <c r="E18" i="11"/>
  <c r="J17" i="11"/>
  <c r="K17" i="11" s="1"/>
  <c r="H17" i="11"/>
  <c r="I17" i="11" s="1"/>
  <c r="G17" i="11"/>
  <c r="F17" i="11"/>
  <c r="E17" i="11"/>
  <c r="J16" i="11"/>
  <c r="K16" i="11" s="1"/>
  <c r="H16" i="11"/>
  <c r="I16" i="11" s="1"/>
  <c r="G16" i="11"/>
  <c r="F16" i="11"/>
  <c r="E16" i="11"/>
  <c r="J15" i="11"/>
  <c r="K15" i="11" s="1"/>
  <c r="H15" i="11"/>
  <c r="I15" i="11" s="1"/>
  <c r="G15" i="11"/>
  <c r="F15" i="11"/>
  <c r="E15" i="11"/>
  <c r="J14" i="11"/>
  <c r="K14" i="11" s="1"/>
  <c r="H14" i="11"/>
  <c r="I14" i="11" s="1"/>
  <c r="G14" i="11"/>
  <c r="F14" i="11"/>
  <c r="E14" i="11"/>
  <c r="J13" i="11"/>
  <c r="K13" i="11" s="1"/>
  <c r="H13" i="11"/>
  <c r="I13" i="11" s="1"/>
  <c r="G13" i="11"/>
  <c r="F13" i="11"/>
  <c r="E13" i="11"/>
  <c r="J51" i="10"/>
  <c r="K51" i="10" s="1"/>
  <c r="H51" i="10"/>
  <c r="I51" i="10" s="1"/>
  <c r="G51" i="10"/>
  <c r="F51" i="10"/>
  <c r="E51" i="10"/>
  <c r="J50" i="10"/>
  <c r="K50" i="10" s="1"/>
  <c r="H50" i="10"/>
  <c r="I50" i="10" s="1"/>
  <c r="G50" i="10"/>
  <c r="F50" i="10"/>
  <c r="E50" i="10"/>
  <c r="J49" i="10"/>
  <c r="K49" i="10" s="1"/>
  <c r="H49" i="10"/>
  <c r="I49" i="10" s="1"/>
  <c r="G49" i="10"/>
  <c r="F49" i="10"/>
  <c r="E49" i="10"/>
  <c r="J48" i="10"/>
  <c r="K48" i="10" s="1"/>
  <c r="H48" i="10"/>
  <c r="I48" i="10" s="1"/>
  <c r="G48" i="10"/>
  <c r="F48" i="10"/>
  <c r="E48" i="10"/>
  <c r="J47" i="10"/>
  <c r="K47" i="10" s="1"/>
  <c r="H47" i="10"/>
  <c r="I47" i="10" s="1"/>
  <c r="G47" i="10"/>
  <c r="F47" i="10"/>
  <c r="E47" i="10"/>
  <c r="J46" i="10"/>
  <c r="K46" i="10" s="1"/>
  <c r="H46" i="10"/>
  <c r="I46" i="10" s="1"/>
  <c r="G46" i="10"/>
  <c r="F46" i="10"/>
  <c r="E46" i="10"/>
  <c r="J45" i="10"/>
  <c r="K45" i="10" s="1"/>
  <c r="H45" i="10"/>
  <c r="I45" i="10" s="1"/>
  <c r="G45" i="10"/>
  <c r="F45" i="10"/>
  <c r="E45" i="10"/>
  <c r="J44" i="10"/>
  <c r="K44" i="10" s="1"/>
  <c r="H44" i="10"/>
  <c r="I44" i="10" s="1"/>
  <c r="G44" i="10"/>
  <c r="F44" i="10"/>
  <c r="E44" i="10"/>
  <c r="J43" i="10"/>
  <c r="K43" i="10" s="1"/>
  <c r="H43" i="10"/>
  <c r="I43" i="10" s="1"/>
  <c r="G43" i="10"/>
  <c r="F43" i="10"/>
  <c r="E43" i="10"/>
  <c r="J42" i="10"/>
  <c r="K42" i="10" s="1"/>
  <c r="H42" i="10"/>
  <c r="I42" i="10" s="1"/>
  <c r="G42" i="10"/>
  <c r="F42" i="10"/>
  <c r="E42" i="10"/>
  <c r="J41" i="10"/>
  <c r="K41" i="10" s="1"/>
  <c r="H41" i="10"/>
  <c r="I41" i="10" s="1"/>
  <c r="G41" i="10"/>
  <c r="F41" i="10"/>
  <c r="E41" i="10"/>
  <c r="J40" i="10"/>
  <c r="K40" i="10" s="1"/>
  <c r="H40" i="10"/>
  <c r="I40" i="10" s="1"/>
  <c r="G40" i="10"/>
  <c r="F40" i="10"/>
  <c r="E40" i="10"/>
  <c r="J39" i="10"/>
  <c r="K39" i="10" s="1"/>
  <c r="H39" i="10"/>
  <c r="I39" i="10" s="1"/>
  <c r="G39" i="10"/>
  <c r="F39" i="10"/>
  <c r="E39" i="10"/>
  <c r="J38" i="10"/>
  <c r="K38" i="10" s="1"/>
  <c r="H38" i="10"/>
  <c r="I38" i="10" s="1"/>
  <c r="G38" i="10"/>
  <c r="F38" i="10"/>
  <c r="E38" i="10"/>
  <c r="J37" i="10"/>
  <c r="K37" i="10" s="1"/>
  <c r="H37" i="10"/>
  <c r="I37" i="10" s="1"/>
  <c r="G37" i="10"/>
  <c r="F37" i="10"/>
  <c r="E37" i="10"/>
  <c r="J36" i="10"/>
  <c r="K36" i="10" s="1"/>
  <c r="H36" i="10"/>
  <c r="I36" i="10" s="1"/>
  <c r="G36" i="10"/>
  <c r="F36" i="10"/>
  <c r="E36" i="10"/>
  <c r="J35" i="10"/>
  <c r="K35" i="10" s="1"/>
  <c r="H35" i="10"/>
  <c r="I35" i="10" s="1"/>
  <c r="G35" i="10"/>
  <c r="F35" i="10"/>
  <c r="E35" i="10"/>
  <c r="J34" i="10"/>
  <c r="K34" i="10" s="1"/>
  <c r="H34" i="10"/>
  <c r="I34" i="10" s="1"/>
  <c r="G34" i="10"/>
  <c r="F34" i="10"/>
  <c r="E34" i="10"/>
  <c r="J33" i="10"/>
  <c r="K33" i="10" s="1"/>
  <c r="H33" i="10"/>
  <c r="I33" i="10" s="1"/>
  <c r="G33" i="10"/>
  <c r="F33" i="10"/>
  <c r="E33" i="10"/>
  <c r="J32" i="10"/>
  <c r="K32" i="10" s="1"/>
  <c r="H32" i="10"/>
  <c r="I32" i="10" s="1"/>
  <c r="G32" i="10"/>
  <c r="F32" i="10"/>
  <c r="E32" i="10"/>
  <c r="J31" i="10"/>
  <c r="K31" i="10" s="1"/>
  <c r="H31" i="10"/>
  <c r="I31" i="10" s="1"/>
  <c r="G31" i="10"/>
  <c r="F31" i="10"/>
  <c r="E31" i="10"/>
  <c r="J30" i="10"/>
  <c r="K30" i="10" s="1"/>
  <c r="H30" i="10"/>
  <c r="I30" i="10" s="1"/>
  <c r="G30" i="10"/>
  <c r="F30" i="10"/>
  <c r="E30" i="10"/>
  <c r="J29" i="10"/>
  <c r="K29" i="10" s="1"/>
  <c r="H29" i="10"/>
  <c r="I29" i="10" s="1"/>
  <c r="G29" i="10"/>
  <c r="F29" i="10"/>
  <c r="E29" i="10"/>
  <c r="J28" i="10"/>
  <c r="K28" i="10" s="1"/>
  <c r="H28" i="10"/>
  <c r="I28" i="10" s="1"/>
  <c r="G28" i="10"/>
  <c r="F28" i="10"/>
  <c r="E28" i="10"/>
  <c r="J27" i="10"/>
  <c r="K27" i="10" s="1"/>
  <c r="H27" i="10"/>
  <c r="I27" i="10" s="1"/>
  <c r="G27" i="10"/>
  <c r="F27" i="10"/>
  <c r="E27" i="10"/>
  <c r="J26" i="10"/>
  <c r="K26" i="10" s="1"/>
  <c r="H26" i="10"/>
  <c r="I26" i="10" s="1"/>
  <c r="G26" i="10"/>
  <c r="F26" i="10"/>
  <c r="E26" i="10"/>
  <c r="J25" i="10"/>
  <c r="K25" i="10" s="1"/>
  <c r="H25" i="10"/>
  <c r="I25" i="10" s="1"/>
  <c r="G25" i="10"/>
  <c r="F25" i="10"/>
  <c r="E25" i="10"/>
  <c r="J24" i="10"/>
  <c r="K24" i="10" s="1"/>
  <c r="H24" i="10"/>
  <c r="I24" i="10" s="1"/>
  <c r="G24" i="10"/>
  <c r="F24" i="10"/>
  <c r="E24" i="10"/>
  <c r="J23" i="10"/>
  <c r="K23" i="10" s="1"/>
  <c r="H23" i="10"/>
  <c r="I23" i="10" s="1"/>
  <c r="G23" i="10"/>
  <c r="F23" i="10"/>
  <c r="E23" i="10"/>
  <c r="J22" i="10"/>
  <c r="K22" i="10" s="1"/>
  <c r="H22" i="10"/>
  <c r="I22" i="10" s="1"/>
  <c r="G22" i="10"/>
  <c r="F22" i="10"/>
  <c r="E22" i="10"/>
  <c r="J21" i="10"/>
  <c r="K21" i="10" s="1"/>
  <c r="H21" i="10"/>
  <c r="I21" i="10" s="1"/>
  <c r="G21" i="10"/>
  <c r="F21" i="10"/>
  <c r="E21" i="10"/>
  <c r="J20" i="10"/>
  <c r="K20" i="10" s="1"/>
  <c r="H20" i="10"/>
  <c r="I20" i="10" s="1"/>
  <c r="G20" i="10"/>
  <c r="F20" i="10"/>
  <c r="E20" i="10"/>
  <c r="J19" i="10"/>
  <c r="K19" i="10" s="1"/>
  <c r="H19" i="10"/>
  <c r="I19" i="10" s="1"/>
  <c r="G19" i="10"/>
  <c r="F19" i="10"/>
  <c r="E19" i="10"/>
  <c r="J18" i="10"/>
  <c r="K18" i="10" s="1"/>
  <c r="H18" i="10"/>
  <c r="I18" i="10" s="1"/>
  <c r="G18" i="10"/>
  <c r="F18" i="10"/>
  <c r="E18" i="10"/>
  <c r="J17" i="10"/>
  <c r="K17" i="10" s="1"/>
  <c r="H17" i="10"/>
  <c r="I17" i="10" s="1"/>
  <c r="G17" i="10"/>
  <c r="F17" i="10"/>
  <c r="E17" i="10"/>
  <c r="J16" i="10"/>
  <c r="K16" i="10" s="1"/>
  <c r="H16" i="10"/>
  <c r="I16" i="10" s="1"/>
  <c r="G16" i="10"/>
  <c r="F16" i="10"/>
  <c r="E16" i="10"/>
  <c r="J15" i="10"/>
  <c r="K15" i="10" s="1"/>
  <c r="H15" i="10"/>
  <c r="I15" i="10" s="1"/>
  <c r="G15" i="10"/>
  <c r="F15" i="10"/>
  <c r="E15" i="10"/>
  <c r="J14" i="10"/>
  <c r="K14" i="10" s="1"/>
  <c r="H14" i="10"/>
  <c r="I14" i="10" s="1"/>
  <c r="G14" i="10"/>
  <c r="F14" i="10"/>
  <c r="E14" i="10"/>
  <c r="J13" i="10"/>
  <c r="K13" i="10" s="1"/>
  <c r="H13" i="10"/>
  <c r="I13" i="10" s="1"/>
  <c r="G13" i="10"/>
  <c r="F13" i="10"/>
  <c r="E13" i="10"/>
  <c r="J52" i="9"/>
  <c r="K52" i="9" s="1"/>
  <c r="H52" i="9"/>
  <c r="I52" i="9" s="1"/>
  <c r="G52" i="9"/>
  <c r="F52" i="9"/>
  <c r="E52" i="9"/>
  <c r="J51" i="9"/>
  <c r="K51" i="9" s="1"/>
  <c r="H51" i="9"/>
  <c r="I51" i="9" s="1"/>
  <c r="G51" i="9"/>
  <c r="F51" i="9"/>
  <c r="E51" i="9"/>
  <c r="J50" i="9"/>
  <c r="K50" i="9" s="1"/>
  <c r="H50" i="9"/>
  <c r="I50" i="9" s="1"/>
  <c r="G50" i="9"/>
  <c r="F50" i="9"/>
  <c r="E50" i="9"/>
  <c r="J49" i="9"/>
  <c r="K49" i="9" s="1"/>
  <c r="H49" i="9"/>
  <c r="I49" i="9" s="1"/>
  <c r="G49" i="9"/>
  <c r="F49" i="9"/>
  <c r="E49" i="9"/>
  <c r="J48" i="9"/>
  <c r="K48" i="9" s="1"/>
  <c r="H48" i="9"/>
  <c r="I48" i="9" s="1"/>
  <c r="G48" i="9"/>
  <c r="F48" i="9"/>
  <c r="E48" i="9"/>
  <c r="J47" i="9"/>
  <c r="K47" i="9" s="1"/>
  <c r="H47" i="9"/>
  <c r="I47" i="9" s="1"/>
  <c r="G47" i="9"/>
  <c r="F47" i="9"/>
  <c r="E47" i="9"/>
  <c r="J46" i="9"/>
  <c r="K46" i="9" s="1"/>
  <c r="H46" i="9"/>
  <c r="I46" i="9" s="1"/>
  <c r="G46" i="9"/>
  <c r="F46" i="9"/>
  <c r="E46" i="9"/>
  <c r="J45" i="9"/>
  <c r="K45" i="9" s="1"/>
  <c r="H45" i="9"/>
  <c r="I45" i="9" s="1"/>
  <c r="G45" i="9"/>
  <c r="F45" i="9"/>
  <c r="E45" i="9"/>
  <c r="J44" i="9"/>
  <c r="K44" i="9" s="1"/>
  <c r="H44" i="9"/>
  <c r="I44" i="9" s="1"/>
  <c r="G44" i="9"/>
  <c r="F44" i="9"/>
  <c r="E44" i="9"/>
  <c r="J43" i="9"/>
  <c r="K43" i="9" s="1"/>
  <c r="H43" i="9"/>
  <c r="I43" i="9" s="1"/>
  <c r="G43" i="9"/>
  <c r="F43" i="9"/>
  <c r="E43" i="9"/>
  <c r="J42" i="9"/>
  <c r="K42" i="9" s="1"/>
  <c r="H42" i="9"/>
  <c r="I42" i="9" s="1"/>
  <c r="G42" i="9"/>
  <c r="F42" i="9"/>
  <c r="E42" i="9"/>
  <c r="J41" i="9"/>
  <c r="K41" i="9" s="1"/>
  <c r="H41" i="9"/>
  <c r="I41" i="9" s="1"/>
  <c r="G41" i="9"/>
  <c r="F41" i="9"/>
  <c r="E41" i="9"/>
  <c r="J40" i="9"/>
  <c r="K40" i="9" s="1"/>
  <c r="H40" i="9"/>
  <c r="I40" i="9" s="1"/>
  <c r="G40" i="9"/>
  <c r="F40" i="9"/>
  <c r="E40" i="9"/>
  <c r="J39" i="9"/>
  <c r="K39" i="9" s="1"/>
  <c r="H39" i="9"/>
  <c r="I39" i="9" s="1"/>
  <c r="G39" i="9"/>
  <c r="F39" i="9"/>
  <c r="E39" i="9"/>
  <c r="J38" i="9"/>
  <c r="K38" i="9" s="1"/>
  <c r="H38" i="9"/>
  <c r="I38" i="9" s="1"/>
  <c r="G38" i="9"/>
  <c r="F38" i="9"/>
  <c r="E38" i="9"/>
  <c r="J37" i="9"/>
  <c r="K37" i="9" s="1"/>
  <c r="H37" i="9"/>
  <c r="I37" i="9" s="1"/>
  <c r="G37" i="9"/>
  <c r="F37" i="9"/>
  <c r="E37" i="9"/>
  <c r="J36" i="9"/>
  <c r="K36" i="9" s="1"/>
  <c r="H36" i="9"/>
  <c r="I36" i="9" s="1"/>
  <c r="G36" i="9"/>
  <c r="F36" i="9"/>
  <c r="E36" i="9"/>
  <c r="J35" i="9"/>
  <c r="K35" i="9" s="1"/>
  <c r="H35" i="9"/>
  <c r="I35" i="9" s="1"/>
  <c r="G35" i="9"/>
  <c r="F35" i="9"/>
  <c r="E35" i="9"/>
  <c r="J34" i="9"/>
  <c r="K34" i="9" s="1"/>
  <c r="H34" i="9"/>
  <c r="I34" i="9" s="1"/>
  <c r="G34" i="9"/>
  <c r="F34" i="9"/>
  <c r="E34" i="9"/>
  <c r="J33" i="9"/>
  <c r="K33" i="9" s="1"/>
  <c r="H33" i="9"/>
  <c r="I33" i="9" s="1"/>
  <c r="G33" i="9"/>
  <c r="F33" i="9"/>
  <c r="E33" i="9"/>
  <c r="J32" i="9"/>
  <c r="K32" i="9" s="1"/>
  <c r="H32" i="9"/>
  <c r="I32" i="9" s="1"/>
  <c r="G32" i="9"/>
  <c r="F32" i="9"/>
  <c r="E32" i="9"/>
  <c r="J31" i="9"/>
  <c r="K31" i="9" s="1"/>
  <c r="H31" i="9"/>
  <c r="I31" i="9" s="1"/>
  <c r="G31" i="9"/>
  <c r="F31" i="9"/>
  <c r="E31" i="9"/>
  <c r="J30" i="9"/>
  <c r="K30" i="9" s="1"/>
  <c r="H30" i="9"/>
  <c r="I30" i="9" s="1"/>
  <c r="G30" i="9"/>
  <c r="F30" i="9"/>
  <c r="E30" i="9"/>
  <c r="J29" i="9"/>
  <c r="K29" i="9" s="1"/>
  <c r="H29" i="9"/>
  <c r="I29" i="9" s="1"/>
  <c r="G29" i="9"/>
  <c r="F29" i="9"/>
  <c r="E29" i="9"/>
  <c r="J28" i="9"/>
  <c r="K28" i="9" s="1"/>
  <c r="H28" i="9"/>
  <c r="I28" i="9" s="1"/>
  <c r="G28" i="9"/>
  <c r="F28" i="9"/>
  <c r="E28" i="9"/>
  <c r="J27" i="9"/>
  <c r="K27" i="9" s="1"/>
  <c r="H27" i="9"/>
  <c r="I27" i="9" s="1"/>
  <c r="G27" i="9"/>
  <c r="F27" i="9"/>
  <c r="E27" i="9"/>
  <c r="J26" i="9"/>
  <c r="K26" i="9" s="1"/>
  <c r="H26" i="9"/>
  <c r="I26" i="9" s="1"/>
  <c r="G26" i="9"/>
  <c r="F26" i="9"/>
  <c r="E26" i="9"/>
  <c r="J25" i="9"/>
  <c r="K25" i="9" s="1"/>
  <c r="H25" i="9"/>
  <c r="I25" i="9" s="1"/>
  <c r="G25" i="9"/>
  <c r="F25" i="9"/>
  <c r="E25" i="9"/>
  <c r="J24" i="9"/>
  <c r="K24" i="9" s="1"/>
  <c r="H24" i="9"/>
  <c r="I24" i="9" s="1"/>
  <c r="G24" i="9"/>
  <c r="F24" i="9"/>
  <c r="E24" i="9"/>
  <c r="J23" i="9"/>
  <c r="K23" i="9" s="1"/>
  <c r="H23" i="9"/>
  <c r="I23" i="9" s="1"/>
  <c r="G23" i="9"/>
  <c r="F23" i="9"/>
  <c r="E23" i="9"/>
  <c r="J22" i="9"/>
  <c r="K22" i="9" s="1"/>
  <c r="H22" i="9"/>
  <c r="I22" i="9" s="1"/>
  <c r="G22" i="9"/>
  <c r="F22" i="9"/>
  <c r="E22" i="9"/>
  <c r="J21" i="9"/>
  <c r="K21" i="9" s="1"/>
  <c r="H21" i="9"/>
  <c r="I21" i="9" s="1"/>
  <c r="G21" i="9"/>
  <c r="F21" i="9"/>
  <c r="E21" i="9"/>
  <c r="J20" i="9"/>
  <c r="K20" i="9" s="1"/>
  <c r="H20" i="9"/>
  <c r="I20" i="9" s="1"/>
  <c r="G20" i="9"/>
  <c r="F20" i="9"/>
  <c r="E20" i="9"/>
  <c r="J19" i="9"/>
  <c r="K19" i="9" s="1"/>
  <c r="H19" i="9"/>
  <c r="I19" i="9" s="1"/>
  <c r="G19" i="9"/>
  <c r="F19" i="9"/>
  <c r="E19" i="9"/>
  <c r="J18" i="9"/>
  <c r="K18" i="9" s="1"/>
  <c r="H18" i="9"/>
  <c r="I18" i="9" s="1"/>
  <c r="G18" i="9"/>
  <c r="F18" i="9"/>
  <c r="E18" i="9"/>
  <c r="J17" i="9"/>
  <c r="K17" i="9" s="1"/>
  <c r="H17" i="9"/>
  <c r="I17" i="9" s="1"/>
  <c r="G17" i="9"/>
  <c r="F17" i="9"/>
  <c r="E17" i="9"/>
  <c r="J16" i="9"/>
  <c r="K16" i="9" s="1"/>
  <c r="H16" i="9"/>
  <c r="I16" i="9" s="1"/>
  <c r="G16" i="9"/>
  <c r="F16" i="9"/>
  <c r="E16" i="9"/>
  <c r="J15" i="9"/>
  <c r="K15" i="9" s="1"/>
  <c r="H15" i="9"/>
  <c r="I15" i="9" s="1"/>
  <c r="G15" i="9"/>
  <c r="F15" i="9"/>
  <c r="E15" i="9"/>
  <c r="J14" i="9"/>
  <c r="K14" i="9" s="1"/>
  <c r="H14" i="9"/>
  <c r="I14" i="9" s="1"/>
  <c r="G14" i="9"/>
  <c r="F14" i="9"/>
  <c r="E14" i="9"/>
  <c r="J13" i="9"/>
  <c r="K13" i="9" s="1"/>
  <c r="D16" i="2" s="1"/>
  <c r="H13" i="9"/>
  <c r="I13" i="9" s="1"/>
  <c r="G13" i="9"/>
  <c r="F13" i="9"/>
  <c r="E13" i="9"/>
  <c r="J54" i="8"/>
  <c r="K54" i="8" s="1"/>
  <c r="H54" i="8"/>
  <c r="I54" i="8" s="1"/>
  <c r="G54" i="8"/>
  <c r="F54" i="8"/>
  <c r="E54" i="8"/>
  <c r="J53" i="8"/>
  <c r="K53" i="8" s="1"/>
  <c r="H53" i="8"/>
  <c r="I53" i="8" s="1"/>
  <c r="G53" i="8"/>
  <c r="F53" i="8"/>
  <c r="E53" i="8"/>
  <c r="J52" i="8"/>
  <c r="K52" i="8" s="1"/>
  <c r="H52" i="8"/>
  <c r="I52" i="8" s="1"/>
  <c r="G52" i="8"/>
  <c r="F52" i="8"/>
  <c r="E52" i="8"/>
  <c r="J51" i="8"/>
  <c r="K51" i="8" s="1"/>
  <c r="H51" i="8"/>
  <c r="I51" i="8" s="1"/>
  <c r="G51" i="8"/>
  <c r="F51" i="8"/>
  <c r="E51" i="8"/>
  <c r="J50" i="8"/>
  <c r="K50" i="8" s="1"/>
  <c r="H50" i="8"/>
  <c r="I50" i="8" s="1"/>
  <c r="G50" i="8"/>
  <c r="F50" i="8"/>
  <c r="E50" i="8"/>
  <c r="J49" i="8"/>
  <c r="K49" i="8" s="1"/>
  <c r="H49" i="8"/>
  <c r="I49" i="8" s="1"/>
  <c r="G49" i="8"/>
  <c r="F49" i="8"/>
  <c r="E49" i="8"/>
  <c r="J48" i="8"/>
  <c r="K48" i="8" s="1"/>
  <c r="H48" i="8"/>
  <c r="I48" i="8" s="1"/>
  <c r="G48" i="8"/>
  <c r="F48" i="8"/>
  <c r="E48" i="8"/>
  <c r="J47" i="8"/>
  <c r="K47" i="8" s="1"/>
  <c r="H47" i="8"/>
  <c r="I47" i="8" s="1"/>
  <c r="G47" i="8"/>
  <c r="F47" i="8"/>
  <c r="E47" i="8"/>
  <c r="J46" i="8"/>
  <c r="K46" i="8" s="1"/>
  <c r="H46" i="8"/>
  <c r="I46" i="8" s="1"/>
  <c r="G46" i="8"/>
  <c r="F46" i="8"/>
  <c r="E46" i="8"/>
  <c r="J45" i="8"/>
  <c r="K45" i="8" s="1"/>
  <c r="H45" i="8"/>
  <c r="I45" i="8" s="1"/>
  <c r="G45" i="8"/>
  <c r="F45" i="8"/>
  <c r="E45" i="8"/>
  <c r="J44" i="8"/>
  <c r="K44" i="8" s="1"/>
  <c r="H44" i="8"/>
  <c r="I44" i="8" s="1"/>
  <c r="G44" i="8"/>
  <c r="F44" i="8"/>
  <c r="E44" i="8"/>
  <c r="J43" i="8"/>
  <c r="K43" i="8" s="1"/>
  <c r="H43" i="8"/>
  <c r="I43" i="8" s="1"/>
  <c r="G43" i="8"/>
  <c r="F43" i="8"/>
  <c r="E43" i="8"/>
  <c r="J42" i="8"/>
  <c r="K42" i="8" s="1"/>
  <c r="H42" i="8"/>
  <c r="I42" i="8" s="1"/>
  <c r="G42" i="8"/>
  <c r="F42" i="8"/>
  <c r="E42" i="8"/>
  <c r="J41" i="8"/>
  <c r="K41" i="8" s="1"/>
  <c r="H41" i="8"/>
  <c r="I41" i="8" s="1"/>
  <c r="G41" i="8"/>
  <c r="F41" i="8"/>
  <c r="E41" i="8"/>
  <c r="J40" i="8"/>
  <c r="K40" i="8" s="1"/>
  <c r="H40" i="8"/>
  <c r="I40" i="8" s="1"/>
  <c r="G40" i="8"/>
  <c r="F40" i="8"/>
  <c r="E40" i="8"/>
  <c r="J39" i="8"/>
  <c r="K39" i="8" s="1"/>
  <c r="H39" i="8"/>
  <c r="I39" i="8" s="1"/>
  <c r="G39" i="8"/>
  <c r="F39" i="8"/>
  <c r="E39" i="8"/>
  <c r="J38" i="8"/>
  <c r="K38" i="8" s="1"/>
  <c r="H38" i="8"/>
  <c r="I38" i="8" s="1"/>
  <c r="G38" i="8"/>
  <c r="F38" i="8"/>
  <c r="E38" i="8"/>
  <c r="J37" i="8"/>
  <c r="K37" i="8" s="1"/>
  <c r="H37" i="8"/>
  <c r="I37" i="8" s="1"/>
  <c r="G37" i="8"/>
  <c r="F37" i="8"/>
  <c r="E37" i="8"/>
  <c r="J36" i="8"/>
  <c r="K36" i="8" s="1"/>
  <c r="H36" i="8"/>
  <c r="I36" i="8" s="1"/>
  <c r="G36" i="8"/>
  <c r="F36" i="8"/>
  <c r="E36" i="8"/>
  <c r="J35" i="8"/>
  <c r="K35" i="8" s="1"/>
  <c r="H35" i="8"/>
  <c r="I35" i="8" s="1"/>
  <c r="G35" i="8"/>
  <c r="F35" i="8"/>
  <c r="E35" i="8"/>
  <c r="J34" i="8"/>
  <c r="K34" i="8" s="1"/>
  <c r="H34" i="8"/>
  <c r="I34" i="8" s="1"/>
  <c r="G34" i="8"/>
  <c r="F34" i="8"/>
  <c r="E34" i="8"/>
  <c r="J33" i="8"/>
  <c r="K33" i="8" s="1"/>
  <c r="H33" i="8"/>
  <c r="I33" i="8" s="1"/>
  <c r="G33" i="8"/>
  <c r="F33" i="8"/>
  <c r="E33" i="8"/>
  <c r="J32" i="8"/>
  <c r="K32" i="8" s="1"/>
  <c r="H32" i="8"/>
  <c r="I32" i="8" s="1"/>
  <c r="G32" i="8"/>
  <c r="F32" i="8"/>
  <c r="E32" i="8"/>
  <c r="J31" i="8"/>
  <c r="K31" i="8" s="1"/>
  <c r="H31" i="8"/>
  <c r="I31" i="8" s="1"/>
  <c r="G31" i="8"/>
  <c r="F31" i="8"/>
  <c r="E31" i="8"/>
  <c r="J30" i="8"/>
  <c r="K30" i="8" s="1"/>
  <c r="H30" i="8"/>
  <c r="I30" i="8" s="1"/>
  <c r="G30" i="8"/>
  <c r="F30" i="8"/>
  <c r="E30" i="8"/>
  <c r="J29" i="8"/>
  <c r="K29" i="8" s="1"/>
  <c r="H29" i="8"/>
  <c r="I29" i="8" s="1"/>
  <c r="G29" i="8"/>
  <c r="F29" i="8"/>
  <c r="E29" i="8"/>
  <c r="J28" i="8"/>
  <c r="K28" i="8" s="1"/>
  <c r="H28" i="8"/>
  <c r="I28" i="8" s="1"/>
  <c r="G28" i="8"/>
  <c r="F28" i="8"/>
  <c r="E28" i="8"/>
  <c r="J27" i="8"/>
  <c r="K27" i="8" s="1"/>
  <c r="H27" i="8"/>
  <c r="I27" i="8" s="1"/>
  <c r="G27" i="8"/>
  <c r="F27" i="8"/>
  <c r="E27" i="8"/>
  <c r="J26" i="8"/>
  <c r="K26" i="8" s="1"/>
  <c r="H26" i="8"/>
  <c r="I26" i="8" s="1"/>
  <c r="G26" i="8"/>
  <c r="F26" i="8"/>
  <c r="E26" i="8"/>
  <c r="J25" i="8"/>
  <c r="K25" i="8" s="1"/>
  <c r="H25" i="8"/>
  <c r="I25" i="8" s="1"/>
  <c r="G25" i="8"/>
  <c r="F25" i="8"/>
  <c r="E25" i="8"/>
  <c r="J24" i="8"/>
  <c r="K24" i="8" s="1"/>
  <c r="H24" i="8"/>
  <c r="I24" i="8" s="1"/>
  <c r="G24" i="8"/>
  <c r="F24" i="8"/>
  <c r="E24" i="8"/>
  <c r="J23" i="8"/>
  <c r="K23" i="8" s="1"/>
  <c r="H23" i="8"/>
  <c r="I23" i="8" s="1"/>
  <c r="G23" i="8"/>
  <c r="F23" i="8"/>
  <c r="E23" i="8"/>
  <c r="J22" i="8"/>
  <c r="K22" i="8" s="1"/>
  <c r="H22" i="8"/>
  <c r="I22" i="8" s="1"/>
  <c r="G22" i="8"/>
  <c r="F22" i="8"/>
  <c r="E22" i="8"/>
  <c r="J21" i="8"/>
  <c r="K21" i="8" s="1"/>
  <c r="H21" i="8"/>
  <c r="I21" i="8" s="1"/>
  <c r="G21" i="8"/>
  <c r="F21" i="8"/>
  <c r="E21" i="8"/>
  <c r="J20" i="8"/>
  <c r="K20" i="8" s="1"/>
  <c r="H20" i="8"/>
  <c r="I20" i="8" s="1"/>
  <c r="G20" i="8"/>
  <c r="F20" i="8"/>
  <c r="E20" i="8"/>
  <c r="J19" i="8"/>
  <c r="K19" i="8" s="1"/>
  <c r="H19" i="8"/>
  <c r="I19" i="8" s="1"/>
  <c r="G19" i="8"/>
  <c r="F19" i="8"/>
  <c r="E19" i="8"/>
  <c r="J18" i="8"/>
  <c r="K18" i="8" s="1"/>
  <c r="H18" i="8"/>
  <c r="I18" i="8" s="1"/>
  <c r="G18" i="8"/>
  <c r="F18" i="8"/>
  <c r="E18" i="8"/>
  <c r="J17" i="8"/>
  <c r="K17" i="8" s="1"/>
  <c r="H17" i="8"/>
  <c r="I17" i="8" s="1"/>
  <c r="G17" i="8"/>
  <c r="F17" i="8"/>
  <c r="E17" i="8"/>
  <c r="J16" i="8"/>
  <c r="K16" i="8" s="1"/>
  <c r="H16" i="8"/>
  <c r="I16" i="8" s="1"/>
  <c r="G16" i="8"/>
  <c r="F16" i="8"/>
  <c r="E16" i="8"/>
  <c r="J15" i="8"/>
  <c r="K15" i="8" s="1"/>
  <c r="H15" i="8"/>
  <c r="I15" i="8" s="1"/>
  <c r="G15" i="8"/>
  <c r="F15" i="8"/>
  <c r="E15" i="8"/>
  <c r="J14" i="8"/>
  <c r="K14" i="8" s="1"/>
  <c r="H14" i="8"/>
  <c r="I14" i="8" s="1"/>
  <c r="G14" i="8"/>
  <c r="F14" i="8"/>
  <c r="E14" i="8"/>
  <c r="J13" i="8"/>
  <c r="K13" i="8" s="1"/>
  <c r="H13" i="8"/>
  <c r="I13" i="8" s="1"/>
  <c r="G13" i="8"/>
  <c r="F13" i="8"/>
  <c r="E13" i="8"/>
  <c r="J53" i="7"/>
  <c r="K53" i="7" s="1"/>
  <c r="H53" i="7"/>
  <c r="I53" i="7" s="1"/>
  <c r="G53" i="7"/>
  <c r="F53" i="7"/>
  <c r="E53" i="7"/>
  <c r="J52" i="7"/>
  <c r="K52" i="7" s="1"/>
  <c r="H52" i="7"/>
  <c r="I52" i="7" s="1"/>
  <c r="G52" i="7"/>
  <c r="F52" i="7"/>
  <c r="E52" i="7"/>
  <c r="J51" i="7"/>
  <c r="K51" i="7" s="1"/>
  <c r="H51" i="7"/>
  <c r="I51" i="7" s="1"/>
  <c r="G51" i="7"/>
  <c r="F51" i="7"/>
  <c r="E51" i="7"/>
  <c r="J50" i="7"/>
  <c r="K50" i="7" s="1"/>
  <c r="H50" i="7"/>
  <c r="I50" i="7" s="1"/>
  <c r="G50" i="7"/>
  <c r="F50" i="7"/>
  <c r="E50" i="7"/>
  <c r="J49" i="7"/>
  <c r="K49" i="7" s="1"/>
  <c r="H49" i="7"/>
  <c r="I49" i="7" s="1"/>
  <c r="G49" i="7"/>
  <c r="F49" i="7"/>
  <c r="E49" i="7"/>
  <c r="J48" i="7"/>
  <c r="K48" i="7" s="1"/>
  <c r="H48" i="7"/>
  <c r="I48" i="7" s="1"/>
  <c r="G48" i="7"/>
  <c r="F48" i="7"/>
  <c r="E48" i="7"/>
  <c r="J47" i="7"/>
  <c r="K47" i="7" s="1"/>
  <c r="H47" i="7"/>
  <c r="I47" i="7" s="1"/>
  <c r="G47" i="7"/>
  <c r="F47" i="7"/>
  <c r="E47" i="7"/>
  <c r="J46" i="7"/>
  <c r="K46" i="7" s="1"/>
  <c r="H46" i="7"/>
  <c r="I46" i="7" s="1"/>
  <c r="G46" i="7"/>
  <c r="F46" i="7"/>
  <c r="E46" i="7"/>
  <c r="J45" i="7"/>
  <c r="K45" i="7" s="1"/>
  <c r="H45" i="7"/>
  <c r="I45" i="7" s="1"/>
  <c r="G45" i="7"/>
  <c r="F45" i="7"/>
  <c r="E45" i="7"/>
  <c r="J44" i="7"/>
  <c r="K44" i="7" s="1"/>
  <c r="H44" i="7"/>
  <c r="I44" i="7" s="1"/>
  <c r="G44" i="7"/>
  <c r="F44" i="7"/>
  <c r="E44" i="7"/>
  <c r="J43" i="7"/>
  <c r="K43" i="7" s="1"/>
  <c r="H43" i="7"/>
  <c r="I43" i="7" s="1"/>
  <c r="G43" i="7"/>
  <c r="F43" i="7"/>
  <c r="E43" i="7"/>
  <c r="J42" i="7"/>
  <c r="K42" i="7" s="1"/>
  <c r="H42" i="7"/>
  <c r="I42" i="7" s="1"/>
  <c r="G42" i="7"/>
  <c r="F42" i="7"/>
  <c r="E42" i="7"/>
  <c r="J41" i="7"/>
  <c r="K41" i="7" s="1"/>
  <c r="H41" i="7"/>
  <c r="I41" i="7" s="1"/>
  <c r="G41" i="7"/>
  <c r="F41" i="7"/>
  <c r="E41" i="7"/>
  <c r="J40" i="7"/>
  <c r="K40" i="7" s="1"/>
  <c r="H40" i="7"/>
  <c r="I40" i="7" s="1"/>
  <c r="G40" i="7"/>
  <c r="F40" i="7"/>
  <c r="E40" i="7"/>
  <c r="J39" i="7"/>
  <c r="K39" i="7" s="1"/>
  <c r="H39" i="7"/>
  <c r="I39" i="7" s="1"/>
  <c r="G39" i="7"/>
  <c r="F39" i="7"/>
  <c r="E39" i="7"/>
  <c r="J38" i="7"/>
  <c r="K38" i="7" s="1"/>
  <c r="H38" i="7"/>
  <c r="I38" i="7" s="1"/>
  <c r="G38" i="7"/>
  <c r="F38" i="7"/>
  <c r="E38" i="7"/>
  <c r="J37" i="7"/>
  <c r="K37" i="7" s="1"/>
  <c r="H37" i="7"/>
  <c r="I37" i="7" s="1"/>
  <c r="G37" i="7"/>
  <c r="F37" i="7"/>
  <c r="E37" i="7"/>
  <c r="J36" i="7"/>
  <c r="K36" i="7" s="1"/>
  <c r="H36" i="7"/>
  <c r="I36" i="7" s="1"/>
  <c r="G36" i="7"/>
  <c r="F36" i="7"/>
  <c r="E36" i="7"/>
  <c r="J35" i="7"/>
  <c r="K35" i="7" s="1"/>
  <c r="H35" i="7"/>
  <c r="I35" i="7" s="1"/>
  <c r="G35" i="7"/>
  <c r="F35" i="7"/>
  <c r="E35" i="7"/>
  <c r="J34" i="7"/>
  <c r="K34" i="7" s="1"/>
  <c r="H34" i="7"/>
  <c r="I34" i="7" s="1"/>
  <c r="G34" i="7"/>
  <c r="F34" i="7"/>
  <c r="E34" i="7"/>
  <c r="J33" i="7"/>
  <c r="K33" i="7" s="1"/>
  <c r="H33" i="7"/>
  <c r="I33" i="7" s="1"/>
  <c r="G33" i="7"/>
  <c r="F33" i="7"/>
  <c r="E33" i="7"/>
  <c r="J32" i="7"/>
  <c r="K32" i="7" s="1"/>
  <c r="H32" i="7"/>
  <c r="I32" i="7" s="1"/>
  <c r="G32" i="7"/>
  <c r="F32" i="7"/>
  <c r="E32" i="7"/>
  <c r="J31" i="7"/>
  <c r="K31" i="7" s="1"/>
  <c r="H31" i="7"/>
  <c r="I31" i="7" s="1"/>
  <c r="G31" i="7"/>
  <c r="F31" i="7"/>
  <c r="E31" i="7"/>
  <c r="J30" i="7"/>
  <c r="K30" i="7" s="1"/>
  <c r="H30" i="7"/>
  <c r="I30" i="7" s="1"/>
  <c r="G30" i="7"/>
  <c r="F30" i="7"/>
  <c r="E30" i="7"/>
  <c r="J29" i="7"/>
  <c r="K29" i="7" s="1"/>
  <c r="H29" i="7"/>
  <c r="I29" i="7" s="1"/>
  <c r="G29" i="7"/>
  <c r="F29" i="7"/>
  <c r="E29" i="7"/>
  <c r="J28" i="7"/>
  <c r="K28" i="7" s="1"/>
  <c r="H28" i="7"/>
  <c r="I28" i="7" s="1"/>
  <c r="G28" i="7"/>
  <c r="F28" i="7"/>
  <c r="E28" i="7"/>
  <c r="J27" i="7"/>
  <c r="K27" i="7" s="1"/>
  <c r="H27" i="7"/>
  <c r="I27" i="7" s="1"/>
  <c r="G27" i="7"/>
  <c r="F27" i="7"/>
  <c r="E27" i="7"/>
  <c r="J26" i="7"/>
  <c r="K26" i="7" s="1"/>
  <c r="H26" i="7"/>
  <c r="I26" i="7" s="1"/>
  <c r="G26" i="7"/>
  <c r="F26" i="7"/>
  <c r="E26" i="7"/>
  <c r="J25" i="7"/>
  <c r="K25" i="7" s="1"/>
  <c r="H25" i="7"/>
  <c r="I25" i="7" s="1"/>
  <c r="G25" i="7"/>
  <c r="F25" i="7"/>
  <c r="E25" i="7"/>
  <c r="J24" i="7"/>
  <c r="K24" i="7" s="1"/>
  <c r="H24" i="7"/>
  <c r="I24" i="7" s="1"/>
  <c r="G24" i="7"/>
  <c r="F24" i="7"/>
  <c r="E24" i="7"/>
  <c r="J23" i="7"/>
  <c r="K23" i="7" s="1"/>
  <c r="H23" i="7"/>
  <c r="I23" i="7" s="1"/>
  <c r="G23" i="7"/>
  <c r="F23" i="7"/>
  <c r="E23" i="7"/>
  <c r="J22" i="7"/>
  <c r="K22" i="7" s="1"/>
  <c r="H22" i="7"/>
  <c r="I22" i="7" s="1"/>
  <c r="G22" i="7"/>
  <c r="F22" i="7"/>
  <c r="E22" i="7"/>
  <c r="J21" i="7"/>
  <c r="K21" i="7" s="1"/>
  <c r="H21" i="7"/>
  <c r="I21" i="7" s="1"/>
  <c r="G21" i="7"/>
  <c r="F21" i="7"/>
  <c r="E21" i="7"/>
  <c r="J20" i="7"/>
  <c r="K20" i="7" s="1"/>
  <c r="H20" i="7"/>
  <c r="I20" i="7" s="1"/>
  <c r="G20" i="7"/>
  <c r="F20" i="7"/>
  <c r="E20" i="7"/>
  <c r="J19" i="7"/>
  <c r="K19" i="7" s="1"/>
  <c r="H19" i="7"/>
  <c r="I19" i="7" s="1"/>
  <c r="G19" i="7"/>
  <c r="F19" i="7"/>
  <c r="E19" i="7"/>
  <c r="J18" i="7"/>
  <c r="K18" i="7" s="1"/>
  <c r="H18" i="7"/>
  <c r="I18" i="7" s="1"/>
  <c r="G18" i="7"/>
  <c r="F18" i="7"/>
  <c r="E18" i="7"/>
  <c r="J17" i="7"/>
  <c r="K17" i="7" s="1"/>
  <c r="H17" i="7"/>
  <c r="I17" i="7" s="1"/>
  <c r="G17" i="7"/>
  <c r="F17" i="7"/>
  <c r="E17" i="7"/>
  <c r="J16" i="7"/>
  <c r="K16" i="7" s="1"/>
  <c r="H16" i="7"/>
  <c r="I16" i="7" s="1"/>
  <c r="G16" i="7"/>
  <c r="F16" i="7"/>
  <c r="E16" i="7"/>
  <c r="J15" i="7"/>
  <c r="K15" i="7" s="1"/>
  <c r="H15" i="7"/>
  <c r="I15" i="7" s="1"/>
  <c r="G15" i="7"/>
  <c r="F15" i="7"/>
  <c r="E15" i="7"/>
  <c r="J14" i="7"/>
  <c r="K14" i="7" s="1"/>
  <c r="H14" i="7"/>
  <c r="I14" i="7" s="1"/>
  <c r="G14" i="7"/>
  <c r="F14" i="7"/>
  <c r="E14" i="7"/>
  <c r="J13" i="7"/>
  <c r="K13" i="7" s="1"/>
  <c r="L14" i="2" s="1"/>
  <c r="H13" i="7"/>
  <c r="I13" i="7" s="1"/>
  <c r="G13" i="7"/>
  <c r="F13" i="7"/>
  <c r="E13" i="7"/>
  <c r="J53" i="6"/>
  <c r="K53" i="6" s="1"/>
  <c r="H53" i="6"/>
  <c r="I53" i="6" s="1"/>
  <c r="G53" i="6"/>
  <c r="F53" i="6"/>
  <c r="E53" i="6"/>
  <c r="J52" i="6"/>
  <c r="K52" i="6" s="1"/>
  <c r="H52" i="6"/>
  <c r="I52" i="6" s="1"/>
  <c r="G52" i="6"/>
  <c r="F52" i="6"/>
  <c r="E52" i="6"/>
  <c r="J51" i="6"/>
  <c r="K51" i="6" s="1"/>
  <c r="H51" i="6"/>
  <c r="I51" i="6" s="1"/>
  <c r="G51" i="6"/>
  <c r="F51" i="6"/>
  <c r="E51" i="6"/>
  <c r="J50" i="6"/>
  <c r="K50" i="6" s="1"/>
  <c r="H50" i="6"/>
  <c r="I50" i="6" s="1"/>
  <c r="G50" i="6"/>
  <c r="F50" i="6"/>
  <c r="E50" i="6"/>
  <c r="J49" i="6"/>
  <c r="K49" i="6" s="1"/>
  <c r="H49" i="6"/>
  <c r="I49" i="6" s="1"/>
  <c r="G49" i="6"/>
  <c r="F49" i="6"/>
  <c r="E49" i="6"/>
  <c r="J48" i="6"/>
  <c r="K48" i="6" s="1"/>
  <c r="H48" i="6"/>
  <c r="I48" i="6" s="1"/>
  <c r="G48" i="6"/>
  <c r="F48" i="6"/>
  <c r="E48" i="6"/>
  <c r="J47" i="6"/>
  <c r="K47" i="6" s="1"/>
  <c r="H47" i="6"/>
  <c r="I47" i="6" s="1"/>
  <c r="G47" i="6"/>
  <c r="F47" i="6"/>
  <c r="E47" i="6"/>
  <c r="J46" i="6"/>
  <c r="K46" i="6" s="1"/>
  <c r="H46" i="6"/>
  <c r="I46" i="6" s="1"/>
  <c r="G46" i="6"/>
  <c r="F46" i="6"/>
  <c r="E46" i="6"/>
  <c r="J45" i="6"/>
  <c r="K45" i="6" s="1"/>
  <c r="H45" i="6"/>
  <c r="I45" i="6" s="1"/>
  <c r="G45" i="6"/>
  <c r="F45" i="6"/>
  <c r="E45" i="6"/>
  <c r="J44" i="6"/>
  <c r="K44" i="6" s="1"/>
  <c r="H44" i="6"/>
  <c r="I44" i="6" s="1"/>
  <c r="G44" i="6"/>
  <c r="F44" i="6"/>
  <c r="E44" i="6"/>
  <c r="J43" i="6"/>
  <c r="K43" i="6" s="1"/>
  <c r="H43" i="6"/>
  <c r="I43" i="6" s="1"/>
  <c r="G43" i="6"/>
  <c r="F43" i="6"/>
  <c r="E43" i="6"/>
  <c r="J42" i="6"/>
  <c r="K42" i="6" s="1"/>
  <c r="H42" i="6"/>
  <c r="I42" i="6" s="1"/>
  <c r="G42" i="6"/>
  <c r="F42" i="6"/>
  <c r="E42" i="6"/>
  <c r="J41" i="6"/>
  <c r="K41" i="6" s="1"/>
  <c r="H41" i="6"/>
  <c r="I41" i="6" s="1"/>
  <c r="G41" i="6"/>
  <c r="F41" i="6"/>
  <c r="E41" i="6"/>
  <c r="J40" i="6"/>
  <c r="K40" i="6" s="1"/>
  <c r="H40" i="6"/>
  <c r="I40" i="6" s="1"/>
  <c r="G40" i="6"/>
  <c r="F40" i="6"/>
  <c r="E40" i="6"/>
  <c r="J39" i="6"/>
  <c r="K39" i="6" s="1"/>
  <c r="H39" i="6"/>
  <c r="I39" i="6" s="1"/>
  <c r="G39" i="6"/>
  <c r="F39" i="6"/>
  <c r="E39" i="6"/>
  <c r="J38" i="6"/>
  <c r="K38" i="6" s="1"/>
  <c r="H38" i="6"/>
  <c r="I38" i="6" s="1"/>
  <c r="G38" i="6"/>
  <c r="F38" i="6"/>
  <c r="E38" i="6"/>
  <c r="J37" i="6"/>
  <c r="K37" i="6" s="1"/>
  <c r="H37" i="6"/>
  <c r="I37" i="6" s="1"/>
  <c r="G37" i="6"/>
  <c r="F37" i="6"/>
  <c r="E37" i="6"/>
  <c r="J36" i="6"/>
  <c r="K36" i="6" s="1"/>
  <c r="H36" i="6"/>
  <c r="I36" i="6" s="1"/>
  <c r="G36" i="6"/>
  <c r="F36" i="6"/>
  <c r="E36" i="6"/>
  <c r="J35" i="6"/>
  <c r="K35" i="6" s="1"/>
  <c r="H35" i="6"/>
  <c r="I35" i="6" s="1"/>
  <c r="G35" i="6"/>
  <c r="F35" i="6"/>
  <c r="E35" i="6"/>
  <c r="J34" i="6"/>
  <c r="K34" i="6" s="1"/>
  <c r="H34" i="6"/>
  <c r="I34" i="6" s="1"/>
  <c r="G34" i="6"/>
  <c r="F34" i="6"/>
  <c r="E34" i="6"/>
  <c r="J33" i="6"/>
  <c r="K33" i="6" s="1"/>
  <c r="H33" i="6"/>
  <c r="I33" i="6" s="1"/>
  <c r="G33" i="6"/>
  <c r="F33" i="6"/>
  <c r="E33" i="6"/>
  <c r="J32" i="6"/>
  <c r="K32" i="6" s="1"/>
  <c r="H32" i="6"/>
  <c r="I32" i="6" s="1"/>
  <c r="G32" i="6"/>
  <c r="F32" i="6"/>
  <c r="E32" i="6"/>
  <c r="J31" i="6"/>
  <c r="K31" i="6" s="1"/>
  <c r="H31" i="6"/>
  <c r="I31" i="6" s="1"/>
  <c r="G31" i="6"/>
  <c r="F31" i="6"/>
  <c r="E31" i="6"/>
  <c r="J30" i="6"/>
  <c r="K30" i="6" s="1"/>
  <c r="H30" i="6"/>
  <c r="I30" i="6" s="1"/>
  <c r="G30" i="6"/>
  <c r="F30" i="6"/>
  <c r="E30" i="6"/>
  <c r="J29" i="6"/>
  <c r="K29" i="6" s="1"/>
  <c r="H29" i="6"/>
  <c r="I29" i="6" s="1"/>
  <c r="G29" i="6"/>
  <c r="F29" i="6"/>
  <c r="E29" i="6"/>
  <c r="J28" i="6"/>
  <c r="K28" i="6" s="1"/>
  <c r="H28" i="6"/>
  <c r="I28" i="6" s="1"/>
  <c r="G28" i="6"/>
  <c r="F28" i="6"/>
  <c r="E28" i="6"/>
  <c r="J27" i="6"/>
  <c r="K27" i="6" s="1"/>
  <c r="H27" i="6"/>
  <c r="I27" i="6" s="1"/>
  <c r="G27" i="6"/>
  <c r="F27" i="6"/>
  <c r="E27" i="6"/>
  <c r="J26" i="6"/>
  <c r="K26" i="6" s="1"/>
  <c r="H26" i="6"/>
  <c r="I26" i="6" s="1"/>
  <c r="G26" i="6"/>
  <c r="F26" i="6"/>
  <c r="E26" i="6"/>
  <c r="J25" i="6"/>
  <c r="K25" i="6" s="1"/>
  <c r="H25" i="6"/>
  <c r="I25" i="6" s="1"/>
  <c r="G25" i="6"/>
  <c r="F25" i="6"/>
  <c r="E25" i="6"/>
  <c r="J24" i="6"/>
  <c r="K24" i="6" s="1"/>
  <c r="H24" i="6"/>
  <c r="I24" i="6" s="1"/>
  <c r="G24" i="6"/>
  <c r="F24" i="6"/>
  <c r="E24" i="6"/>
  <c r="J23" i="6"/>
  <c r="K23" i="6" s="1"/>
  <c r="H23" i="6"/>
  <c r="I23" i="6" s="1"/>
  <c r="G23" i="6"/>
  <c r="F23" i="6"/>
  <c r="E23" i="6"/>
  <c r="J22" i="6"/>
  <c r="K22" i="6" s="1"/>
  <c r="H22" i="6"/>
  <c r="I22" i="6" s="1"/>
  <c r="G22" i="6"/>
  <c r="F22" i="6"/>
  <c r="E22" i="6"/>
  <c r="J21" i="6"/>
  <c r="K21" i="6" s="1"/>
  <c r="H21" i="6"/>
  <c r="I21" i="6" s="1"/>
  <c r="G21" i="6"/>
  <c r="F21" i="6"/>
  <c r="E21" i="6"/>
  <c r="J20" i="6"/>
  <c r="K20" i="6" s="1"/>
  <c r="H20" i="6"/>
  <c r="I20" i="6" s="1"/>
  <c r="G20" i="6"/>
  <c r="F20" i="6"/>
  <c r="E20" i="6"/>
  <c r="J19" i="6"/>
  <c r="K19" i="6" s="1"/>
  <c r="H19" i="6"/>
  <c r="I19" i="6" s="1"/>
  <c r="G19" i="6"/>
  <c r="F19" i="6"/>
  <c r="E19" i="6"/>
  <c r="J18" i="6"/>
  <c r="K18" i="6" s="1"/>
  <c r="H18" i="6"/>
  <c r="I18" i="6" s="1"/>
  <c r="G18" i="6"/>
  <c r="F18" i="6"/>
  <c r="E18" i="6"/>
  <c r="J17" i="6"/>
  <c r="K17" i="6" s="1"/>
  <c r="H17" i="6"/>
  <c r="I17" i="6" s="1"/>
  <c r="G17" i="6"/>
  <c r="F17" i="6"/>
  <c r="E17" i="6"/>
  <c r="J16" i="6"/>
  <c r="K16" i="6" s="1"/>
  <c r="H16" i="6"/>
  <c r="I16" i="6" s="1"/>
  <c r="G16" i="6"/>
  <c r="F16" i="6"/>
  <c r="E16" i="6"/>
  <c r="J15" i="6"/>
  <c r="K15" i="6" s="1"/>
  <c r="H15" i="6"/>
  <c r="I15" i="6" s="1"/>
  <c r="G15" i="6"/>
  <c r="F15" i="6"/>
  <c r="E15" i="6"/>
  <c r="J14" i="6"/>
  <c r="K14" i="6" s="1"/>
  <c r="H14" i="6"/>
  <c r="I14" i="6" s="1"/>
  <c r="G14" i="6"/>
  <c r="F14" i="6"/>
  <c r="E14" i="6"/>
  <c r="J13" i="6"/>
  <c r="K13" i="6" s="1"/>
  <c r="H13" i="6"/>
  <c r="I13" i="6" s="1"/>
  <c r="G13" i="6"/>
  <c r="F13" i="6"/>
  <c r="E13" i="6"/>
  <c r="J66" i="5"/>
  <c r="K66" i="5" s="1"/>
  <c r="H66" i="5"/>
  <c r="I66" i="5" s="1"/>
  <c r="G66" i="5"/>
  <c r="F66" i="5"/>
  <c r="E66" i="5"/>
  <c r="J65" i="5"/>
  <c r="K65" i="5" s="1"/>
  <c r="H65" i="5"/>
  <c r="I65" i="5" s="1"/>
  <c r="G65" i="5"/>
  <c r="F65" i="5"/>
  <c r="E65" i="5"/>
  <c r="J64" i="5"/>
  <c r="K64" i="5" s="1"/>
  <c r="H64" i="5"/>
  <c r="I64" i="5" s="1"/>
  <c r="G64" i="5"/>
  <c r="F64" i="5"/>
  <c r="E64" i="5"/>
  <c r="J63" i="5"/>
  <c r="K63" i="5" s="1"/>
  <c r="H63" i="5"/>
  <c r="I63" i="5" s="1"/>
  <c r="G63" i="5"/>
  <c r="F63" i="5"/>
  <c r="E63" i="5"/>
  <c r="J62" i="5"/>
  <c r="K62" i="5" s="1"/>
  <c r="H62" i="5"/>
  <c r="I62" i="5" s="1"/>
  <c r="G62" i="5"/>
  <c r="F62" i="5"/>
  <c r="E62" i="5"/>
  <c r="J61" i="5"/>
  <c r="K61" i="5" s="1"/>
  <c r="H61" i="5"/>
  <c r="I61" i="5" s="1"/>
  <c r="G61" i="5"/>
  <c r="F61" i="5"/>
  <c r="E61" i="5"/>
  <c r="J60" i="5"/>
  <c r="K60" i="5" s="1"/>
  <c r="H60" i="5"/>
  <c r="I60" i="5" s="1"/>
  <c r="G60" i="5"/>
  <c r="F60" i="5"/>
  <c r="E60" i="5"/>
  <c r="J59" i="5"/>
  <c r="K59" i="5" s="1"/>
  <c r="H59" i="5"/>
  <c r="I59" i="5" s="1"/>
  <c r="G59" i="5"/>
  <c r="F59" i="5"/>
  <c r="E59" i="5"/>
  <c r="J58" i="5"/>
  <c r="K58" i="5" s="1"/>
  <c r="H58" i="5"/>
  <c r="I58" i="5" s="1"/>
  <c r="G58" i="5"/>
  <c r="F58" i="5"/>
  <c r="E58" i="5"/>
  <c r="J57" i="5"/>
  <c r="K57" i="5" s="1"/>
  <c r="H57" i="5"/>
  <c r="I57" i="5" s="1"/>
  <c r="G57" i="5"/>
  <c r="F57" i="5"/>
  <c r="E57" i="5"/>
  <c r="J56" i="5"/>
  <c r="K56" i="5" s="1"/>
  <c r="H56" i="5"/>
  <c r="I56" i="5" s="1"/>
  <c r="G56" i="5"/>
  <c r="F56" i="5"/>
  <c r="E56" i="5"/>
  <c r="J55" i="5"/>
  <c r="K55" i="5" s="1"/>
  <c r="H55" i="5"/>
  <c r="I55" i="5" s="1"/>
  <c r="G55" i="5"/>
  <c r="F55" i="5"/>
  <c r="E55" i="5"/>
  <c r="J54" i="5"/>
  <c r="K54" i="5" s="1"/>
  <c r="H54" i="5"/>
  <c r="I54" i="5" s="1"/>
  <c r="G54" i="5"/>
  <c r="F54" i="5"/>
  <c r="E54" i="5"/>
  <c r="J53" i="5"/>
  <c r="K53" i="5" s="1"/>
  <c r="H53" i="5"/>
  <c r="I53" i="5" s="1"/>
  <c r="G53" i="5"/>
  <c r="F53" i="5"/>
  <c r="E53" i="5"/>
  <c r="J52" i="5"/>
  <c r="K52" i="5" s="1"/>
  <c r="H52" i="5"/>
  <c r="I52" i="5" s="1"/>
  <c r="G52" i="5"/>
  <c r="F52" i="5"/>
  <c r="E52" i="5"/>
  <c r="J51" i="5"/>
  <c r="K51" i="5" s="1"/>
  <c r="H51" i="5"/>
  <c r="I51" i="5" s="1"/>
  <c r="G51" i="5"/>
  <c r="F51" i="5"/>
  <c r="E51" i="5"/>
  <c r="J50" i="5"/>
  <c r="K50" i="5" s="1"/>
  <c r="H50" i="5"/>
  <c r="I50" i="5" s="1"/>
  <c r="G50" i="5"/>
  <c r="F50" i="5"/>
  <c r="E50" i="5"/>
  <c r="J49" i="5"/>
  <c r="K49" i="5" s="1"/>
  <c r="H49" i="5"/>
  <c r="I49" i="5" s="1"/>
  <c r="G49" i="5"/>
  <c r="F49" i="5"/>
  <c r="E49" i="5"/>
  <c r="J48" i="5"/>
  <c r="K48" i="5" s="1"/>
  <c r="H48" i="5"/>
  <c r="I48" i="5" s="1"/>
  <c r="G48" i="5"/>
  <c r="F48" i="5"/>
  <c r="E48" i="5"/>
  <c r="J47" i="5"/>
  <c r="K47" i="5" s="1"/>
  <c r="H47" i="5"/>
  <c r="I47" i="5" s="1"/>
  <c r="G47" i="5"/>
  <c r="F47" i="5"/>
  <c r="E47" i="5"/>
  <c r="J46" i="5"/>
  <c r="K46" i="5" s="1"/>
  <c r="H46" i="5"/>
  <c r="I46" i="5" s="1"/>
  <c r="G46" i="5"/>
  <c r="F46" i="5"/>
  <c r="E46" i="5"/>
  <c r="J45" i="5"/>
  <c r="K45" i="5" s="1"/>
  <c r="H45" i="5"/>
  <c r="I45" i="5" s="1"/>
  <c r="G45" i="5"/>
  <c r="F45" i="5"/>
  <c r="E45" i="5"/>
  <c r="J44" i="5"/>
  <c r="K44" i="5" s="1"/>
  <c r="H44" i="5"/>
  <c r="I44" i="5" s="1"/>
  <c r="G44" i="5"/>
  <c r="F44" i="5"/>
  <c r="E44" i="5"/>
  <c r="J43" i="5"/>
  <c r="K43" i="5" s="1"/>
  <c r="H43" i="5"/>
  <c r="I43" i="5" s="1"/>
  <c r="G43" i="5"/>
  <c r="F43" i="5"/>
  <c r="E43" i="5"/>
  <c r="J42" i="5"/>
  <c r="K42" i="5" s="1"/>
  <c r="H42" i="5"/>
  <c r="I42" i="5" s="1"/>
  <c r="G42" i="5"/>
  <c r="F42" i="5"/>
  <c r="E42" i="5"/>
  <c r="J41" i="5"/>
  <c r="K41" i="5" s="1"/>
  <c r="H41" i="5"/>
  <c r="I41" i="5" s="1"/>
  <c r="G41" i="5"/>
  <c r="F41" i="5"/>
  <c r="E41" i="5"/>
  <c r="J40" i="5"/>
  <c r="K40" i="5" s="1"/>
  <c r="H40" i="5"/>
  <c r="I40" i="5" s="1"/>
  <c r="G40" i="5"/>
  <c r="F40" i="5"/>
  <c r="E40" i="5"/>
  <c r="J39" i="5"/>
  <c r="K39" i="5" s="1"/>
  <c r="H39" i="5"/>
  <c r="I39" i="5" s="1"/>
  <c r="G39" i="5"/>
  <c r="F39" i="5"/>
  <c r="E39" i="5"/>
  <c r="J38" i="5"/>
  <c r="K38" i="5" s="1"/>
  <c r="H38" i="5"/>
  <c r="I38" i="5" s="1"/>
  <c r="G38" i="5"/>
  <c r="F38" i="5"/>
  <c r="E38" i="5"/>
  <c r="J37" i="5"/>
  <c r="K37" i="5" s="1"/>
  <c r="H37" i="5"/>
  <c r="I37" i="5" s="1"/>
  <c r="G37" i="5"/>
  <c r="F37" i="5"/>
  <c r="E37" i="5"/>
  <c r="J36" i="5"/>
  <c r="K36" i="5" s="1"/>
  <c r="H36" i="5"/>
  <c r="I36" i="5" s="1"/>
  <c r="G36" i="5"/>
  <c r="F36" i="5"/>
  <c r="E36" i="5"/>
  <c r="J35" i="5"/>
  <c r="K35" i="5" s="1"/>
  <c r="H35" i="5"/>
  <c r="I35" i="5" s="1"/>
  <c r="G35" i="5"/>
  <c r="F35" i="5"/>
  <c r="E35" i="5"/>
  <c r="J34" i="5"/>
  <c r="K34" i="5" s="1"/>
  <c r="H34" i="5"/>
  <c r="I34" i="5" s="1"/>
  <c r="G34" i="5"/>
  <c r="F34" i="5"/>
  <c r="E34" i="5"/>
  <c r="J33" i="5"/>
  <c r="K33" i="5" s="1"/>
  <c r="H33" i="5"/>
  <c r="I33" i="5" s="1"/>
  <c r="G33" i="5"/>
  <c r="F33" i="5"/>
  <c r="E33" i="5"/>
  <c r="J32" i="5"/>
  <c r="K32" i="5" s="1"/>
  <c r="H32" i="5"/>
  <c r="I32" i="5" s="1"/>
  <c r="G32" i="5"/>
  <c r="F32" i="5"/>
  <c r="E32" i="5"/>
  <c r="J31" i="5"/>
  <c r="K31" i="5" s="1"/>
  <c r="H31" i="5"/>
  <c r="I31" i="5" s="1"/>
  <c r="G31" i="5"/>
  <c r="F31" i="5"/>
  <c r="E31" i="5"/>
  <c r="J30" i="5"/>
  <c r="K30" i="5" s="1"/>
  <c r="H30" i="5"/>
  <c r="I30" i="5" s="1"/>
  <c r="G30" i="5"/>
  <c r="F30" i="5"/>
  <c r="E30" i="5"/>
  <c r="J29" i="5"/>
  <c r="K29" i="5" s="1"/>
  <c r="H29" i="5"/>
  <c r="I29" i="5" s="1"/>
  <c r="G29" i="5"/>
  <c r="F29" i="5"/>
  <c r="E29" i="5"/>
  <c r="J28" i="5"/>
  <c r="K28" i="5" s="1"/>
  <c r="H28" i="5"/>
  <c r="I28" i="5" s="1"/>
  <c r="G28" i="5"/>
  <c r="F28" i="5"/>
  <c r="E28" i="5"/>
  <c r="J27" i="5"/>
  <c r="K27" i="5" s="1"/>
  <c r="H27" i="5"/>
  <c r="I27" i="5" s="1"/>
  <c r="G27" i="5"/>
  <c r="F27" i="5"/>
  <c r="E27" i="5"/>
  <c r="J26" i="5"/>
  <c r="K26" i="5" s="1"/>
  <c r="H26" i="5"/>
  <c r="I26" i="5" s="1"/>
  <c r="G26" i="5"/>
  <c r="F26" i="5"/>
  <c r="E26" i="5"/>
  <c r="J25" i="5"/>
  <c r="K25" i="5" s="1"/>
  <c r="H25" i="5"/>
  <c r="I25" i="5" s="1"/>
  <c r="G25" i="5"/>
  <c r="F25" i="5"/>
  <c r="E25" i="5"/>
  <c r="J24" i="5"/>
  <c r="K24" i="5" s="1"/>
  <c r="H24" i="5"/>
  <c r="I24" i="5" s="1"/>
  <c r="G24" i="5"/>
  <c r="F24" i="5"/>
  <c r="E24" i="5"/>
  <c r="J23" i="5"/>
  <c r="K23" i="5" s="1"/>
  <c r="H23" i="5"/>
  <c r="I23" i="5" s="1"/>
  <c r="G23" i="5"/>
  <c r="F23" i="5"/>
  <c r="E23" i="5"/>
  <c r="J22" i="5"/>
  <c r="K22" i="5" s="1"/>
  <c r="H22" i="5"/>
  <c r="I22" i="5" s="1"/>
  <c r="G22" i="5"/>
  <c r="F22" i="5"/>
  <c r="E22" i="5"/>
  <c r="J21" i="5"/>
  <c r="K21" i="5" s="1"/>
  <c r="H21" i="5"/>
  <c r="I21" i="5" s="1"/>
  <c r="G21" i="5"/>
  <c r="F21" i="5"/>
  <c r="E21" i="5"/>
  <c r="J20" i="5"/>
  <c r="K20" i="5" s="1"/>
  <c r="H20" i="5"/>
  <c r="I20" i="5" s="1"/>
  <c r="G20" i="5"/>
  <c r="F20" i="5"/>
  <c r="E20" i="5"/>
  <c r="J19" i="5"/>
  <c r="K19" i="5" s="1"/>
  <c r="H19" i="5"/>
  <c r="I19" i="5" s="1"/>
  <c r="G19" i="5"/>
  <c r="F19" i="5"/>
  <c r="E19" i="5"/>
  <c r="J18" i="5"/>
  <c r="K18" i="5" s="1"/>
  <c r="H18" i="5"/>
  <c r="I18" i="5" s="1"/>
  <c r="G18" i="5"/>
  <c r="F18" i="5"/>
  <c r="E18" i="5"/>
  <c r="J17" i="5"/>
  <c r="K17" i="5" s="1"/>
  <c r="H17" i="5"/>
  <c r="I17" i="5" s="1"/>
  <c r="G17" i="5"/>
  <c r="F17" i="5"/>
  <c r="E17" i="5"/>
  <c r="J16" i="5"/>
  <c r="K16" i="5" s="1"/>
  <c r="H16" i="5"/>
  <c r="I16" i="5" s="1"/>
  <c r="G16" i="5"/>
  <c r="F16" i="5"/>
  <c r="E16" i="5"/>
  <c r="J15" i="5"/>
  <c r="K15" i="5" s="1"/>
  <c r="H15" i="5"/>
  <c r="I15" i="5" s="1"/>
  <c r="G15" i="5"/>
  <c r="F15" i="5"/>
  <c r="E15" i="5"/>
  <c r="J14" i="5"/>
  <c r="K14" i="5" s="1"/>
  <c r="H14" i="5"/>
  <c r="I14" i="5" s="1"/>
  <c r="G14" i="5"/>
  <c r="F14" i="5"/>
  <c r="E14" i="5"/>
  <c r="J13" i="5"/>
  <c r="K13" i="5" s="1"/>
  <c r="H13" i="5"/>
  <c r="I13" i="5" s="1"/>
  <c r="G13" i="5"/>
  <c r="F13" i="5"/>
  <c r="E13" i="5"/>
  <c r="J69" i="4"/>
  <c r="K69" i="4" s="1"/>
  <c r="H69" i="4"/>
  <c r="I69" i="4" s="1"/>
  <c r="G69" i="4"/>
  <c r="F69" i="4"/>
  <c r="E69" i="4"/>
  <c r="J68" i="4"/>
  <c r="K68" i="4" s="1"/>
  <c r="H68" i="4"/>
  <c r="I68" i="4" s="1"/>
  <c r="G68" i="4"/>
  <c r="F68" i="4"/>
  <c r="E68" i="4"/>
  <c r="J67" i="4"/>
  <c r="K67" i="4" s="1"/>
  <c r="H67" i="4"/>
  <c r="I67" i="4" s="1"/>
  <c r="G67" i="4"/>
  <c r="F67" i="4"/>
  <c r="E67" i="4"/>
  <c r="J66" i="4"/>
  <c r="K66" i="4" s="1"/>
  <c r="H66" i="4"/>
  <c r="I66" i="4" s="1"/>
  <c r="G66" i="4"/>
  <c r="F66" i="4"/>
  <c r="E66" i="4"/>
  <c r="J65" i="4"/>
  <c r="K65" i="4" s="1"/>
  <c r="H65" i="4"/>
  <c r="I65" i="4" s="1"/>
  <c r="G65" i="4"/>
  <c r="F65" i="4"/>
  <c r="E65" i="4"/>
  <c r="J64" i="4"/>
  <c r="K64" i="4" s="1"/>
  <c r="H64" i="4"/>
  <c r="I64" i="4" s="1"/>
  <c r="G64" i="4"/>
  <c r="F64" i="4"/>
  <c r="E64" i="4"/>
  <c r="J63" i="4"/>
  <c r="K63" i="4" s="1"/>
  <c r="H63" i="4"/>
  <c r="I63" i="4" s="1"/>
  <c r="G63" i="4"/>
  <c r="F63" i="4"/>
  <c r="E63" i="4"/>
  <c r="J62" i="4"/>
  <c r="K62" i="4" s="1"/>
  <c r="H62" i="4"/>
  <c r="I62" i="4" s="1"/>
  <c r="G62" i="4"/>
  <c r="F62" i="4"/>
  <c r="E62" i="4"/>
  <c r="J61" i="4"/>
  <c r="K61" i="4" s="1"/>
  <c r="H61" i="4"/>
  <c r="I61" i="4" s="1"/>
  <c r="G61" i="4"/>
  <c r="F61" i="4"/>
  <c r="E61" i="4"/>
  <c r="J60" i="4"/>
  <c r="K60" i="4" s="1"/>
  <c r="H60" i="4"/>
  <c r="I60" i="4" s="1"/>
  <c r="G60" i="4"/>
  <c r="F60" i="4"/>
  <c r="E60" i="4"/>
  <c r="J59" i="4"/>
  <c r="K59" i="4" s="1"/>
  <c r="H59" i="4"/>
  <c r="I59" i="4" s="1"/>
  <c r="G59" i="4"/>
  <c r="F59" i="4"/>
  <c r="E59" i="4"/>
  <c r="J58" i="4"/>
  <c r="K58" i="4" s="1"/>
  <c r="H58" i="4"/>
  <c r="I58" i="4" s="1"/>
  <c r="G58" i="4"/>
  <c r="F58" i="4"/>
  <c r="E58" i="4"/>
  <c r="J57" i="4"/>
  <c r="K57" i="4" s="1"/>
  <c r="H57" i="4"/>
  <c r="I57" i="4" s="1"/>
  <c r="G57" i="4"/>
  <c r="F57" i="4"/>
  <c r="E57" i="4"/>
  <c r="J56" i="4"/>
  <c r="K56" i="4" s="1"/>
  <c r="H56" i="4"/>
  <c r="I56" i="4" s="1"/>
  <c r="G56" i="4"/>
  <c r="F56" i="4"/>
  <c r="E56" i="4"/>
  <c r="J55" i="4"/>
  <c r="K55" i="4" s="1"/>
  <c r="H55" i="4"/>
  <c r="I55" i="4" s="1"/>
  <c r="G55" i="4"/>
  <c r="F55" i="4"/>
  <c r="E55" i="4"/>
  <c r="J54" i="4"/>
  <c r="K54" i="4" s="1"/>
  <c r="H54" i="4"/>
  <c r="I54" i="4" s="1"/>
  <c r="G54" i="4"/>
  <c r="F54" i="4"/>
  <c r="E54" i="4"/>
  <c r="J53" i="4"/>
  <c r="K53" i="4" s="1"/>
  <c r="H53" i="4"/>
  <c r="I53" i="4" s="1"/>
  <c r="G53" i="4"/>
  <c r="F53" i="4"/>
  <c r="E53" i="4"/>
  <c r="J52" i="4"/>
  <c r="K52" i="4" s="1"/>
  <c r="H52" i="4"/>
  <c r="I52" i="4" s="1"/>
  <c r="G52" i="4"/>
  <c r="F52" i="4"/>
  <c r="E52" i="4"/>
  <c r="J51" i="4"/>
  <c r="K51" i="4" s="1"/>
  <c r="H51" i="4"/>
  <c r="I51" i="4" s="1"/>
  <c r="G51" i="4"/>
  <c r="F51" i="4"/>
  <c r="E51" i="4"/>
  <c r="J50" i="4"/>
  <c r="K50" i="4" s="1"/>
  <c r="H50" i="4"/>
  <c r="I50" i="4" s="1"/>
  <c r="G50" i="4"/>
  <c r="F50" i="4"/>
  <c r="E50" i="4"/>
  <c r="J49" i="4"/>
  <c r="K49" i="4" s="1"/>
  <c r="H49" i="4"/>
  <c r="I49" i="4" s="1"/>
  <c r="G49" i="4"/>
  <c r="F49" i="4"/>
  <c r="E49" i="4"/>
  <c r="J48" i="4"/>
  <c r="K48" i="4" s="1"/>
  <c r="H48" i="4"/>
  <c r="I48" i="4" s="1"/>
  <c r="G48" i="4"/>
  <c r="F48" i="4"/>
  <c r="E48" i="4"/>
  <c r="J47" i="4"/>
  <c r="K47" i="4" s="1"/>
  <c r="H47" i="4"/>
  <c r="I47" i="4" s="1"/>
  <c r="G47" i="4"/>
  <c r="F47" i="4"/>
  <c r="E47" i="4"/>
  <c r="J46" i="4"/>
  <c r="K46" i="4" s="1"/>
  <c r="H46" i="4"/>
  <c r="I46" i="4" s="1"/>
  <c r="G46" i="4"/>
  <c r="F46" i="4"/>
  <c r="E46" i="4"/>
  <c r="J45" i="4"/>
  <c r="K45" i="4" s="1"/>
  <c r="H45" i="4"/>
  <c r="I45" i="4" s="1"/>
  <c r="G45" i="4"/>
  <c r="F45" i="4"/>
  <c r="E45" i="4"/>
  <c r="J44" i="4"/>
  <c r="K44" i="4" s="1"/>
  <c r="H44" i="4"/>
  <c r="I44" i="4" s="1"/>
  <c r="G44" i="4"/>
  <c r="F44" i="4"/>
  <c r="E44" i="4"/>
  <c r="J43" i="4"/>
  <c r="K43" i="4" s="1"/>
  <c r="H43" i="4"/>
  <c r="I43" i="4" s="1"/>
  <c r="G43" i="4"/>
  <c r="F43" i="4"/>
  <c r="E43" i="4"/>
  <c r="J42" i="4"/>
  <c r="K42" i="4" s="1"/>
  <c r="H42" i="4"/>
  <c r="I42" i="4" s="1"/>
  <c r="G42" i="4"/>
  <c r="F42" i="4"/>
  <c r="E42" i="4"/>
  <c r="J41" i="4"/>
  <c r="K41" i="4" s="1"/>
  <c r="H41" i="4"/>
  <c r="I41" i="4" s="1"/>
  <c r="G41" i="4"/>
  <c r="F41" i="4"/>
  <c r="E41" i="4"/>
  <c r="J40" i="4"/>
  <c r="K40" i="4" s="1"/>
  <c r="H40" i="4"/>
  <c r="I40" i="4" s="1"/>
  <c r="G40" i="4"/>
  <c r="F40" i="4"/>
  <c r="E40" i="4"/>
  <c r="J39" i="4"/>
  <c r="K39" i="4" s="1"/>
  <c r="H39" i="4"/>
  <c r="I39" i="4" s="1"/>
  <c r="G39" i="4"/>
  <c r="F39" i="4"/>
  <c r="E39" i="4"/>
  <c r="J38" i="4"/>
  <c r="K38" i="4" s="1"/>
  <c r="H38" i="4"/>
  <c r="I38" i="4" s="1"/>
  <c r="G38" i="4"/>
  <c r="F38" i="4"/>
  <c r="E38" i="4"/>
  <c r="J37" i="4"/>
  <c r="K37" i="4" s="1"/>
  <c r="H37" i="4"/>
  <c r="I37" i="4" s="1"/>
  <c r="G37" i="4"/>
  <c r="F37" i="4"/>
  <c r="E37" i="4"/>
  <c r="J36" i="4"/>
  <c r="K36" i="4" s="1"/>
  <c r="H36" i="4"/>
  <c r="I36" i="4" s="1"/>
  <c r="G36" i="4"/>
  <c r="F36" i="4"/>
  <c r="E36" i="4"/>
  <c r="J35" i="4"/>
  <c r="K35" i="4" s="1"/>
  <c r="H35" i="4"/>
  <c r="I35" i="4" s="1"/>
  <c r="G35" i="4"/>
  <c r="F35" i="4"/>
  <c r="E35" i="4"/>
  <c r="J34" i="4"/>
  <c r="K34" i="4" s="1"/>
  <c r="H34" i="4"/>
  <c r="I34" i="4" s="1"/>
  <c r="G34" i="4"/>
  <c r="F34" i="4"/>
  <c r="E34" i="4"/>
  <c r="J33" i="4"/>
  <c r="K33" i="4" s="1"/>
  <c r="H33" i="4"/>
  <c r="I33" i="4" s="1"/>
  <c r="G33" i="4"/>
  <c r="F33" i="4"/>
  <c r="E33" i="4"/>
  <c r="J32" i="4"/>
  <c r="K32" i="4" s="1"/>
  <c r="H32" i="4"/>
  <c r="I32" i="4" s="1"/>
  <c r="G32" i="4"/>
  <c r="F32" i="4"/>
  <c r="E32" i="4"/>
  <c r="J31" i="4"/>
  <c r="K31" i="4" s="1"/>
  <c r="H31" i="4"/>
  <c r="I31" i="4" s="1"/>
  <c r="G31" i="4"/>
  <c r="F31" i="4"/>
  <c r="E31" i="4"/>
  <c r="J30" i="4"/>
  <c r="K30" i="4" s="1"/>
  <c r="H30" i="4"/>
  <c r="I30" i="4" s="1"/>
  <c r="G30" i="4"/>
  <c r="F30" i="4"/>
  <c r="E30" i="4"/>
  <c r="J29" i="4"/>
  <c r="K29" i="4" s="1"/>
  <c r="H29" i="4"/>
  <c r="I29" i="4" s="1"/>
  <c r="G29" i="4"/>
  <c r="F29" i="4"/>
  <c r="E29" i="4"/>
  <c r="J28" i="4"/>
  <c r="K28" i="4" s="1"/>
  <c r="H28" i="4"/>
  <c r="I28" i="4" s="1"/>
  <c r="G28" i="4"/>
  <c r="F28" i="4"/>
  <c r="E28" i="4"/>
  <c r="J27" i="4"/>
  <c r="K27" i="4" s="1"/>
  <c r="H27" i="4"/>
  <c r="I27" i="4" s="1"/>
  <c r="G27" i="4"/>
  <c r="F27" i="4"/>
  <c r="E27" i="4"/>
  <c r="J26" i="4"/>
  <c r="K26" i="4" s="1"/>
  <c r="H26" i="4"/>
  <c r="I26" i="4" s="1"/>
  <c r="G26" i="4"/>
  <c r="F26" i="4"/>
  <c r="E26" i="4"/>
  <c r="J25" i="4"/>
  <c r="K25" i="4" s="1"/>
  <c r="H25" i="4"/>
  <c r="I25" i="4" s="1"/>
  <c r="G25" i="4"/>
  <c r="F25" i="4"/>
  <c r="E25" i="4"/>
  <c r="J24" i="4"/>
  <c r="K24" i="4" s="1"/>
  <c r="H24" i="4"/>
  <c r="I24" i="4" s="1"/>
  <c r="G24" i="4"/>
  <c r="F24" i="4"/>
  <c r="E24" i="4"/>
  <c r="J23" i="4"/>
  <c r="K23" i="4" s="1"/>
  <c r="H23" i="4"/>
  <c r="I23" i="4" s="1"/>
  <c r="G23" i="4"/>
  <c r="F23" i="4"/>
  <c r="E23" i="4"/>
  <c r="J22" i="4"/>
  <c r="K22" i="4" s="1"/>
  <c r="H22" i="4"/>
  <c r="I22" i="4" s="1"/>
  <c r="G22" i="4"/>
  <c r="F22" i="4"/>
  <c r="E22" i="4"/>
  <c r="J21" i="4"/>
  <c r="K21" i="4" s="1"/>
  <c r="H21" i="4"/>
  <c r="I21" i="4" s="1"/>
  <c r="G21" i="4"/>
  <c r="F21" i="4"/>
  <c r="E21" i="4"/>
  <c r="J20" i="4"/>
  <c r="K20" i="4" s="1"/>
  <c r="H20" i="4"/>
  <c r="I20" i="4" s="1"/>
  <c r="G20" i="4"/>
  <c r="F20" i="4"/>
  <c r="E20" i="4"/>
  <c r="J19" i="4"/>
  <c r="K19" i="4" s="1"/>
  <c r="H19" i="4"/>
  <c r="I19" i="4" s="1"/>
  <c r="G19" i="4"/>
  <c r="F19" i="4"/>
  <c r="E19" i="4"/>
  <c r="J18" i="4"/>
  <c r="K18" i="4" s="1"/>
  <c r="H18" i="4"/>
  <c r="I18" i="4" s="1"/>
  <c r="G18" i="4"/>
  <c r="F18" i="4"/>
  <c r="E18" i="4"/>
  <c r="J17" i="4"/>
  <c r="K17" i="4" s="1"/>
  <c r="H17" i="4"/>
  <c r="I17" i="4" s="1"/>
  <c r="G17" i="4"/>
  <c r="F17" i="4"/>
  <c r="E17" i="4"/>
  <c r="J16" i="4"/>
  <c r="K16" i="4" s="1"/>
  <c r="H16" i="4"/>
  <c r="I16" i="4" s="1"/>
  <c r="G16" i="4"/>
  <c r="F16" i="4"/>
  <c r="E16" i="4"/>
  <c r="J15" i="4"/>
  <c r="K15" i="4" s="1"/>
  <c r="H15" i="4"/>
  <c r="I15" i="4" s="1"/>
  <c r="G15" i="4"/>
  <c r="F15" i="4"/>
  <c r="E15" i="4"/>
  <c r="J14" i="4"/>
  <c r="K14" i="4" s="1"/>
  <c r="H14" i="4"/>
  <c r="I14" i="4" s="1"/>
  <c r="G14" i="4"/>
  <c r="F14" i="4"/>
  <c r="E14" i="4"/>
  <c r="J13" i="4"/>
  <c r="K13" i="4" s="1"/>
  <c r="H13" i="4"/>
  <c r="I13" i="4" s="1"/>
  <c r="G13" i="4"/>
  <c r="F13" i="4"/>
  <c r="E13" i="4"/>
  <c r="J87" i="3"/>
  <c r="K87" i="3" s="1"/>
  <c r="H87" i="3"/>
  <c r="I87" i="3" s="1"/>
  <c r="G87" i="3"/>
  <c r="F87" i="3"/>
  <c r="E87" i="3"/>
  <c r="J86" i="3"/>
  <c r="K86" i="3" s="1"/>
  <c r="H86" i="3"/>
  <c r="I86" i="3" s="1"/>
  <c r="G86" i="3"/>
  <c r="F86" i="3"/>
  <c r="E86" i="3"/>
  <c r="J85" i="3"/>
  <c r="K85" i="3" s="1"/>
  <c r="H85" i="3"/>
  <c r="I85" i="3" s="1"/>
  <c r="G85" i="3"/>
  <c r="F85" i="3"/>
  <c r="E85" i="3"/>
  <c r="J84" i="3"/>
  <c r="K84" i="3" s="1"/>
  <c r="H84" i="3"/>
  <c r="I84" i="3" s="1"/>
  <c r="G84" i="3"/>
  <c r="F84" i="3"/>
  <c r="E84" i="3"/>
  <c r="J83" i="3"/>
  <c r="K83" i="3" s="1"/>
  <c r="H83" i="3"/>
  <c r="I83" i="3" s="1"/>
  <c r="G83" i="3"/>
  <c r="F83" i="3"/>
  <c r="E83" i="3"/>
  <c r="J82" i="3"/>
  <c r="K82" i="3" s="1"/>
  <c r="H82" i="3"/>
  <c r="I82" i="3" s="1"/>
  <c r="G82" i="3"/>
  <c r="F82" i="3"/>
  <c r="E82" i="3"/>
  <c r="J81" i="3"/>
  <c r="K81" i="3" s="1"/>
  <c r="H81" i="3"/>
  <c r="I81" i="3" s="1"/>
  <c r="G81" i="3"/>
  <c r="F81" i="3"/>
  <c r="E81" i="3"/>
  <c r="J80" i="3"/>
  <c r="K80" i="3" s="1"/>
  <c r="H80" i="3"/>
  <c r="I80" i="3" s="1"/>
  <c r="G80" i="3"/>
  <c r="F80" i="3"/>
  <c r="E80" i="3"/>
  <c r="J79" i="3"/>
  <c r="K79" i="3" s="1"/>
  <c r="H79" i="3"/>
  <c r="I79" i="3" s="1"/>
  <c r="G79" i="3"/>
  <c r="F79" i="3"/>
  <c r="E79" i="3"/>
  <c r="J78" i="3"/>
  <c r="K78" i="3" s="1"/>
  <c r="H78" i="3"/>
  <c r="I78" i="3" s="1"/>
  <c r="G78" i="3"/>
  <c r="F78" i="3"/>
  <c r="E78" i="3"/>
  <c r="J77" i="3"/>
  <c r="K77" i="3" s="1"/>
  <c r="H77" i="3"/>
  <c r="I77" i="3" s="1"/>
  <c r="G77" i="3"/>
  <c r="F77" i="3"/>
  <c r="E77" i="3"/>
  <c r="J76" i="3"/>
  <c r="K76" i="3" s="1"/>
  <c r="H76" i="3"/>
  <c r="I76" i="3" s="1"/>
  <c r="G76" i="3"/>
  <c r="F76" i="3"/>
  <c r="E76" i="3"/>
  <c r="J75" i="3"/>
  <c r="K75" i="3" s="1"/>
  <c r="H75" i="3"/>
  <c r="I75" i="3" s="1"/>
  <c r="G75" i="3"/>
  <c r="F75" i="3"/>
  <c r="E75" i="3"/>
  <c r="J74" i="3"/>
  <c r="K74" i="3" s="1"/>
  <c r="H74" i="3"/>
  <c r="I74" i="3" s="1"/>
  <c r="G74" i="3"/>
  <c r="F74" i="3"/>
  <c r="E74" i="3"/>
  <c r="J73" i="3"/>
  <c r="K73" i="3" s="1"/>
  <c r="H73" i="3"/>
  <c r="I73" i="3" s="1"/>
  <c r="G73" i="3"/>
  <c r="F73" i="3"/>
  <c r="E73" i="3"/>
  <c r="J72" i="3"/>
  <c r="K72" i="3" s="1"/>
  <c r="H72" i="3"/>
  <c r="I72" i="3" s="1"/>
  <c r="G72" i="3"/>
  <c r="F72" i="3"/>
  <c r="E72" i="3"/>
  <c r="J71" i="3"/>
  <c r="K71" i="3" s="1"/>
  <c r="H71" i="3"/>
  <c r="I71" i="3" s="1"/>
  <c r="G71" i="3"/>
  <c r="F71" i="3"/>
  <c r="E71" i="3"/>
  <c r="J70" i="3"/>
  <c r="K70" i="3" s="1"/>
  <c r="H70" i="3"/>
  <c r="I70" i="3" s="1"/>
  <c r="G70" i="3"/>
  <c r="F70" i="3"/>
  <c r="E70" i="3"/>
  <c r="J69" i="3"/>
  <c r="K69" i="3" s="1"/>
  <c r="H69" i="3"/>
  <c r="I69" i="3" s="1"/>
  <c r="G69" i="3"/>
  <c r="F69" i="3"/>
  <c r="E69" i="3"/>
  <c r="J68" i="3"/>
  <c r="K68" i="3" s="1"/>
  <c r="H68" i="3"/>
  <c r="I68" i="3" s="1"/>
  <c r="G68" i="3"/>
  <c r="F68" i="3"/>
  <c r="E68" i="3"/>
  <c r="J67" i="3"/>
  <c r="K67" i="3" s="1"/>
  <c r="H67" i="3"/>
  <c r="I67" i="3" s="1"/>
  <c r="G67" i="3"/>
  <c r="F67" i="3"/>
  <c r="E67" i="3"/>
  <c r="J66" i="3"/>
  <c r="K66" i="3" s="1"/>
  <c r="H66" i="3"/>
  <c r="I66" i="3" s="1"/>
  <c r="G66" i="3"/>
  <c r="F66" i="3"/>
  <c r="E66" i="3"/>
  <c r="J65" i="3"/>
  <c r="K65" i="3" s="1"/>
  <c r="H65" i="3"/>
  <c r="I65" i="3" s="1"/>
  <c r="G65" i="3"/>
  <c r="F65" i="3"/>
  <c r="E65" i="3"/>
  <c r="J64" i="3"/>
  <c r="K64" i="3" s="1"/>
  <c r="H64" i="3"/>
  <c r="I64" i="3" s="1"/>
  <c r="G64" i="3"/>
  <c r="F64" i="3"/>
  <c r="E64" i="3"/>
  <c r="J63" i="3"/>
  <c r="K63" i="3" s="1"/>
  <c r="H63" i="3"/>
  <c r="I63" i="3" s="1"/>
  <c r="G63" i="3"/>
  <c r="F63" i="3"/>
  <c r="E63" i="3"/>
  <c r="J62" i="3"/>
  <c r="K62" i="3" s="1"/>
  <c r="H62" i="3"/>
  <c r="I62" i="3" s="1"/>
  <c r="G62" i="3"/>
  <c r="F62" i="3"/>
  <c r="E62" i="3"/>
  <c r="J61" i="3"/>
  <c r="K61" i="3" s="1"/>
  <c r="H61" i="3"/>
  <c r="I61" i="3" s="1"/>
  <c r="G61" i="3"/>
  <c r="F61" i="3"/>
  <c r="E61" i="3"/>
  <c r="J60" i="3"/>
  <c r="K60" i="3" s="1"/>
  <c r="H60" i="3"/>
  <c r="I60" i="3" s="1"/>
  <c r="G60" i="3"/>
  <c r="F60" i="3"/>
  <c r="E60" i="3"/>
  <c r="J59" i="3"/>
  <c r="K59" i="3" s="1"/>
  <c r="H59" i="3"/>
  <c r="I59" i="3" s="1"/>
  <c r="G59" i="3"/>
  <c r="F59" i="3"/>
  <c r="E59" i="3"/>
  <c r="J58" i="3"/>
  <c r="K58" i="3" s="1"/>
  <c r="H58" i="3"/>
  <c r="I58" i="3" s="1"/>
  <c r="G58" i="3"/>
  <c r="F58" i="3"/>
  <c r="E58" i="3"/>
  <c r="J57" i="3"/>
  <c r="K57" i="3" s="1"/>
  <c r="H57" i="3"/>
  <c r="I57" i="3" s="1"/>
  <c r="G57" i="3"/>
  <c r="F57" i="3"/>
  <c r="E57" i="3"/>
  <c r="J56" i="3"/>
  <c r="K56" i="3" s="1"/>
  <c r="H56" i="3"/>
  <c r="I56" i="3" s="1"/>
  <c r="G56" i="3"/>
  <c r="F56" i="3"/>
  <c r="E56" i="3"/>
  <c r="J55" i="3"/>
  <c r="K55" i="3" s="1"/>
  <c r="H55" i="3"/>
  <c r="I55" i="3" s="1"/>
  <c r="G55" i="3"/>
  <c r="F55" i="3"/>
  <c r="E55" i="3"/>
  <c r="J54" i="3"/>
  <c r="K54" i="3" s="1"/>
  <c r="H54" i="3"/>
  <c r="I54" i="3" s="1"/>
  <c r="G54" i="3"/>
  <c r="F54" i="3"/>
  <c r="E54" i="3"/>
  <c r="J53" i="3"/>
  <c r="K53" i="3" s="1"/>
  <c r="H53" i="3"/>
  <c r="I53" i="3" s="1"/>
  <c r="G53" i="3"/>
  <c r="F53" i="3"/>
  <c r="E53" i="3"/>
  <c r="J52" i="3"/>
  <c r="K52" i="3" s="1"/>
  <c r="H52" i="3"/>
  <c r="I52" i="3" s="1"/>
  <c r="G52" i="3"/>
  <c r="F52" i="3"/>
  <c r="E52" i="3"/>
  <c r="J51" i="3"/>
  <c r="K51" i="3" s="1"/>
  <c r="H51" i="3"/>
  <c r="I51" i="3" s="1"/>
  <c r="G51" i="3"/>
  <c r="F51" i="3"/>
  <c r="E51" i="3"/>
  <c r="J50" i="3"/>
  <c r="K50" i="3" s="1"/>
  <c r="H50" i="3"/>
  <c r="I50" i="3" s="1"/>
  <c r="G50" i="3"/>
  <c r="F50" i="3"/>
  <c r="E50" i="3"/>
  <c r="K49" i="3"/>
  <c r="I49" i="3"/>
  <c r="F49" i="3"/>
  <c r="E49" i="3"/>
  <c r="J48" i="3"/>
  <c r="K48" i="3" s="1"/>
  <c r="H48" i="3"/>
  <c r="I48" i="3" s="1"/>
  <c r="G48" i="3"/>
  <c r="F48" i="3"/>
  <c r="E48" i="3"/>
  <c r="J47" i="3"/>
  <c r="K47" i="3" s="1"/>
  <c r="H47" i="3"/>
  <c r="I47" i="3" s="1"/>
  <c r="G47" i="3"/>
  <c r="F47" i="3"/>
  <c r="E47" i="3"/>
  <c r="J46" i="3"/>
  <c r="K46" i="3" s="1"/>
  <c r="H46" i="3"/>
  <c r="I46" i="3" s="1"/>
  <c r="G46" i="3"/>
  <c r="F46" i="3"/>
  <c r="E46" i="3"/>
  <c r="J45" i="3"/>
  <c r="K45" i="3" s="1"/>
  <c r="H45" i="3"/>
  <c r="I45" i="3" s="1"/>
  <c r="G45" i="3"/>
  <c r="F45" i="3"/>
  <c r="E45" i="3"/>
  <c r="J44" i="3"/>
  <c r="K44" i="3" s="1"/>
  <c r="H44" i="3"/>
  <c r="I44" i="3" s="1"/>
  <c r="G44" i="3"/>
  <c r="F44" i="3"/>
  <c r="E44" i="3"/>
  <c r="J43" i="3"/>
  <c r="K43" i="3" s="1"/>
  <c r="H43" i="3"/>
  <c r="I43" i="3" s="1"/>
  <c r="G43" i="3"/>
  <c r="F43" i="3"/>
  <c r="E43" i="3"/>
  <c r="J42" i="3"/>
  <c r="K42" i="3" s="1"/>
  <c r="H42" i="3"/>
  <c r="I42" i="3" s="1"/>
  <c r="G42" i="3"/>
  <c r="F42" i="3"/>
  <c r="E42" i="3"/>
  <c r="J41" i="3"/>
  <c r="K41" i="3" s="1"/>
  <c r="H41" i="3"/>
  <c r="I41" i="3" s="1"/>
  <c r="G41" i="3"/>
  <c r="F41" i="3"/>
  <c r="E41" i="3"/>
  <c r="J40" i="3"/>
  <c r="K40" i="3" s="1"/>
  <c r="H40" i="3"/>
  <c r="I40" i="3" s="1"/>
  <c r="G40" i="3"/>
  <c r="F40" i="3"/>
  <c r="E40" i="3"/>
  <c r="J39" i="3"/>
  <c r="K39" i="3" s="1"/>
  <c r="H39" i="3"/>
  <c r="I39" i="3" s="1"/>
  <c r="G39" i="3"/>
  <c r="F39" i="3"/>
  <c r="E39" i="3"/>
  <c r="J38" i="3"/>
  <c r="K38" i="3" s="1"/>
  <c r="H38" i="3"/>
  <c r="I38" i="3" s="1"/>
  <c r="G38" i="3"/>
  <c r="F38" i="3"/>
  <c r="E38" i="3"/>
  <c r="J37" i="3"/>
  <c r="K37" i="3" s="1"/>
  <c r="H37" i="3"/>
  <c r="I37" i="3" s="1"/>
  <c r="G37" i="3"/>
  <c r="F37" i="3"/>
  <c r="E37" i="3"/>
  <c r="J36" i="3"/>
  <c r="K36" i="3" s="1"/>
  <c r="H36" i="3"/>
  <c r="I36" i="3" s="1"/>
  <c r="G36" i="3"/>
  <c r="F36" i="3"/>
  <c r="E36" i="3"/>
  <c r="J35" i="3"/>
  <c r="K35" i="3" s="1"/>
  <c r="H35" i="3"/>
  <c r="I35" i="3" s="1"/>
  <c r="G35" i="3"/>
  <c r="F35" i="3"/>
  <c r="E35" i="3"/>
  <c r="J34" i="3"/>
  <c r="K34" i="3" s="1"/>
  <c r="H34" i="3"/>
  <c r="I34" i="3" s="1"/>
  <c r="G34" i="3"/>
  <c r="F34" i="3"/>
  <c r="E34" i="3"/>
  <c r="J33" i="3"/>
  <c r="K33" i="3" s="1"/>
  <c r="H33" i="3"/>
  <c r="I33" i="3" s="1"/>
  <c r="G33" i="3"/>
  <c r="F33" i="3"/>
  <c r="E33" i="3"/>
  <c r="J32" i="3"/>
  <c r="K32" i="3" s="1"/>
  <c r="H32" i="3"/>
  <c r="I32" i="3" s="1"/>
  <c r="G32" i="3"/>
  <c r="F32" i="3"/>
  <c r="E32" i="3"/>
  <c r="J31" i="3"/>
  <c r="K31" i="3" s="1"/>
  <c r="H31" i="3"/>
  <c r="I31" i="3" s="1"/>
  <c r="G31" i="3"/>
  <c r="F31" i="3"/>
  <c r="E31" i="3"/>
  <c r="J30" i="3"/>
  <c r="K30" i="3" s="1"/>
  <c r="H30" i="3"/>
  <c r="I30" i="3" s="1"/>
  <c r="G30" i="3"/>
  <c r="F30" i="3"/>
  <c r="E30" i="3"/>
  <c r="J29" i="3"/>
  <c r="K29" i="3" s="1"/>
  <c r="H29" i="3"/>
  <c r="I29" i="3" s="1"/>
  <c r="G29" i="3"/>
  <c r="F29" i="3"/>
  <c r="E29" i="3"/>
  <c r="J28" i="3"/>
  <c r="K28" i="3" s="1"/>
  <c r="H28" i="3"/>
  <c r="I28" i="3" s="1"/>
  <c r="G28" i="3"/>
  <c r="F28" i="3"/>
  <c r="E28" i="3"/>
  <c r="J27" i="3"/>
  <c r="K27" i="3" s="1"/>
  <c r="H27" i="3"/>
  <c r="I27" i="3" s="1"/>
  <c r="G27" i="3"/>
  <c r="F27" i="3"/>
  <c r="E27" i="3"/>
  <c r="J26" i="3"/>
  <c r="K26" i="3" s="1"/>
  <c r="H26" i="3"/>
  <c r="I26" i="3" s="1"/>
  <c r="G26" i="3"/>
  <c r="F26" i="3"/>
  <c r="E26" i="3"/>
  <c r="J25" i="3"/>
  <c r="K25" i="3" s="1"/>
  <c r="H25" i="3"/>
  <c r="I25" i="3" s="1"/>
  <c r="G25" i="3"/>
  <c r="F25" i="3"/>
  <c r="E25" i="3"/>
  <c r="J24" i="3"/>
  <c r="K24" i="3" s="1"/>
  <c r="H24" i="3"/>
  <c r="I24" i="3" s="1"/>
  <c r="G24" i="3"/>
  <c r="F24" i="3"/>
  <c r="E24" i="3"/>
  <c r="J23" i="3"/>
  <c r="K23" i="3" s="1"/>
  <c r="H23" i="3"/>
  <c r="I23" i="3" s="1"/>
  <c r="G23" i="3"/>
  <c r="F23" i="3"/>
  <c r="E23" i="3"/>
  <c r="J22" i="3"/>
  <c r="K22" i="3" s="1"/>
  <c r="H22" i="3"/>
  <c r="I22" i="3" s="1"/>
  <c r="G22" i="3"/>
  <c r="F22" i="3"/>
  <c r="E22" i="3"/>
  <c r="J21" i="3"/>
  <c r="K21" i="3" s="1"/>
  <c r="H21" i="3"/>
  <c r="I21" i="3" s="1"/>
  <c r="G21" i="3"/>
  <c r="F21" i="3"/>
  <c r="E21" i="3"/>
  <c r="J20" i="3"/>
  <c r="K20" i="3" s="1"/>
  <c r="H20" i="3"/>
  <c r="I20" i="3" s="1"/>
  <c r="G20" i="3"/>
  <c r="F20" i="3"/>
  <c r="E20" i="3"/>
  <c r="J19" i="3"/>
  <c r="K19" i="3" s="1"/>
  <c r="H19" i="3"/>
  <c r="I19" i="3" s="1"/>
  <c r="G19" i="3"/>
  <c r="F19" i="3"/>
  <c r="E19" i="3"/>
  <c r="J18" i="3"/>
  <c r="K18" i="3" s="1"/>
  <c r="H18" i="3"/>
  <c r="I18" i="3" s="1"/>
  <c r="G18" i="3"/>
  <c r="F18" i="3"/>
  <c r="E18" i="3"/>
  <c r="J17" i="3"/>
  <c r="K17" i="3" s="1"/>
  <c r="H17" i="3"/>
  <c r="I17" i="3" s="1"/>
  <c r="G17" i="3"/>
  <c r="F17" i="3"/>
  <c r="E17" i="3"/>
  <c r="J16" i="3"/>
  <c r="K16" i="3" s="1"/>
  <c r="H16" i="3"/>
  <c r="I16" i="3" s="1"/>
  <c r="G16" i="3"/>
  <c r="F16" i="3"/>
  <c r="E16" i="3"/>
  <c r="J15" i="3"/>
  <c r="K15" i="3" s="1"/>
  <c r="H15" i="3"/>
  <c r="I15" i="3" s="1"/>
  <c r="G15" i="3"/>
  <c r="F15" i="3"/>
  <c r="E15" i="3"/>
  <c r="J14" i="3"/>
  <c r="K14" i="3" s="1"/>
  <c r="H14" i="3"/>
  <c r="I14" i="3" s="1"/>
  <c r="G14" i="3"/>
  <c r="F14" i="3"/>
  <c r="E14" i="3"/>
  <c r="J13" i="3"/>
  <c r="K13" i="3" s="1"/>
  <c r="H13" i="3"/>
  <c r="I13" i="3" s="1"/>
  <c r="G13" i="3"/>
  <c r="F13" i="3"/>
  <c r="E13" i="3"/>
  <c r="J89" i="1"/>
  <c r="K89" i="1" s="1"/>
  <c r="H89" i="1"/>
  <c r="I89" i="1" s="1"/>
  <c r="G89" i="1"/>
  <c r="F89" i="1"/>
  <c r="E89" i="1"/>
  <c r="J88" i="1"/>
  <c r="K88" i="1" s="1"/>
  <c r="H88" i="1"/>
  <c r="I88" i="1" s="1"/>
  <c r="G88" i="1"/>
  <c r="F88" i="1"/>
  <c r="E88" i="1"/>
  <c r="J87" i="1"/>
  <c r="K87" i="1" s="1"/>
  <c r="H87" i="1"/>
  <c r="I87" i="1" s="1"/>
  <c r="G87" i="1"/>
  <c r="F87" i="1"/>
  <c r="E87" i="1"/>
  <c r="J86" i="1"/>
  <c r="K86" i="1" s="1"/>
  <c r="H86" i="1"/>
  <c r="I86" i="1" s="1"/>
  <c r="G86" i="1"/>
  <c r="F86" i="1"/>
  <c r="E86" i="1"/>
  <c r="J85" i="1"/>
  <c r="K85" i="1" s="1"/>
  <c r="H85" i="1"/>
  <c r="I85" i="1" s="1"/>
  <c r="G85" i="1"/>
  <c r="F85" i="1"/>
  <c r="E85" i="1"/>
  <c r="J84" i="1"/>
  <c r="K84" i="1" s="1"/>
  <c r="H84" i="1"/>
  <c r="I84" i="1" s="1"/>
  <c r="G84" i="1"/>
  <c r="F84" i="1"/>
  <c r="E84" i="1"/>
  <c r="J83" i="1"/>
  <c r="K83" i="1" s="1"/>
  <c r="H83" i="1"/>
  <c r="I83" i="1" s="1"/>
  <c r="G83" i="1"/>
  <c r="F83" i="1"/>
  <c r="E83" i="1"/>
  <c r="J82" i="1"/>
  <c r="K82" i="1" s="1"/>
  <c r="H82" i="1"/>
  <c r="I82" i="1" s="1"/>
  <c r="G82" i="1"/>
  <c r="F82" i="1"/>
  <c r="E82" i="1"/>
  <c r="J81" i="1"/>
  <c r="K81" i="1" s="1"/>
  <c r="H81" i="1"/>
  <c r="I81" i="1" s="1"/>
  <c r="G81" i="1"/>
  <c r="F81" i="1"/>
  <c r="E81" i="1"/>
  <c r="J80" i="1"/>
  <c r="K80" i="1" s="1"/>
  <c r="H80" i="1"/>
  <c r="I80" i="1" s="1"/>
  <c r="G80" i="1"/>
  <c r="F80" i="1"/>
  <c r="E80" i="1"/>
  <c r="J79" i="1"/>
  <c r="K79" i="1" s="1"/>
  <c r="H79" i="1"/>
  <c r="I79" i="1" s="1"/>
  <c r="G79" i="1"/>
  <c r="F79" i="1"/>
  <c r="E79" i="1"/>
  <c r="J78" i="1"/>
  <c r="K78" i="1" s="1"/>
  <c r="H78" i="1"/>
  <c r="I78" i="1" s="1"/>
  <c r="G78" i="1"/>
  <c r="F78" i="1"/>
  <c r="E78" i="1"/>
  <c r="J77" i="1"/>
  <c r="K77" i="1" s="1"/>
  <c r="H77" i="1"/>
  <c r="I77" i="1" s="1"/>
  <c r="G77" i="1"/>
  <c r="F77" i="1"/>
  <c r="E77" i="1"/>
  <c r="J76" i="1"/>
  <c r="K76" i="1" s="1"/>
  <c r="H76" i="1"/>
  <c r="I76" i="1" s="1"/>
  <c r="G76" i="1"/>
  <c r="F76" i="1"/>
  <c r="E76" i="1"/>
  <c r="J75" i="1"/>
  <c r="K75" i="1" s="1"/>
  <c r="H75" i="1"/>
  <c r="I75" i="1" s="1"/>
  <c r="G75" i="1"/>
  <c r="F75" i="1"/>
  <c r="E75" i="1"/>
  <c r="J74" i="1"/>
  <c r="K74" i="1" s="1"/>
  <c r="H74" i="1"/>
  <c r="I74" i="1" s="1"/>
  <c r="G74" i="1"/>
  <c r="F74" i="1"/>
  <c r="E74" i="1"/>
  <c r="J73" i="1"/>
  <c r="K73" i="1" s="1"/>
  <c r="H73" i="1"/>
  <c r="I73" i="1" s="1"/>
  <c r="G73" i="1"/>
  <c r="F73" i="1"/>
  <c r="E73" i="1"/>
  <c r="J72" i="1"/>
  <c r="K72" i="1" s="1"/>
  <c r="H72" i="1"/>
  <c r="I72" i="1" s="1"/>
  <c r="G72" i="1"/>
  <c r="F72" i="1"/>
  <c r="E72" i="1"/>
  <c r="J71" i="1"/>
  <c r="K71" i="1" s="1"/>
  <c r="H71" i="1"/>
  <c r="I71" i="1" s="1"/>
  <c r="G71" i="1"/>
  <c r="F71" i="1"/>
  <c r="E71" i="1"/>
  <c r="J70" i="1"/>
  <c r="K70" i="1" s="1"/>
  <c r="H70" i="1"/>
  <c r="I70" i="1" s="1"/>
  <c r="G70" i="1"/>
  <c r="F70" i="1"/>
  <c r="E70" i="1"/>
  <c r="J69" i="1"/>
  <c r="K69" i="1" s="1"/>
  <c r="H69" i="1"/>
  <c r="I69" i="1" s="1"/>
  <c r="G69" i="1"/>
  <c r="F69" i="1"/>
  <c r="E69" i="1"/>
  <c r="J68" i="1"/>
  <c r="K68" i="1" s="1"/>
  <c r="H68" i="1"/>
  <c r="I68" i="1" s="1"/>
  <c r="G68" i="1"/>
  <c r="F68" i="1"/>
  <c r="E68" i="1"/>
  <c r="J67" i="1"/>
  <c r="K67" i="1" s="1"/>
  <c r="H67" i="1"/>
  <c r="I67" i="1" s="1"/>
  <c r="G67" i="1"/>
  <c r="F67" i="1"/>
  <c r="E67" i="1"/>
  <c r="J66" i="1"/>
  <c r="K66" i="1" s="1"/>
  <c r="H66" i="1"/>
  <c r="I66" i="1" s="1"/>
  <c r="G66" i="1"/>
  <c r="F66" i="1"/>
  <c r="E66" i="1"/>
  <c r="J65" i="1"/>
  <c r="K65" i="1" s="1"/>
  <c r="H65" i="1"/>
  <c r="I65" i="1" s="1"/>
  <c r="G65" i="1"/>
  <c r="F65" i="1"/>
  <c r="E65" i="1"/>
  <c r="J64" i="1"/>
  <c r="K64" i="1" s="1"/>
  <c r="H64" i="1"/>
  <c r="I64" i="1" s="1"/>
  <c r="G64" i="1"/>
  <c r="F64" i="1"/>
  <c r="E64" i="1"/>
  <c r="J63" i="1"/>
  <c r="K63" i="1" s="1"/>
  <c r="H63" i="1"/>
  <c r="I63" i="1" s="1"/>
  <c r="G63" i="1"/>
  <c r="F63" i="1"/>
  <c r="E63" i="1"/>
  <c r="J62" i="1"/>
  <c r="K62" i="1" s="1"/>
  <c r="H62" i="1"/>
  <c r="I62" i="1" s="1"/>
  <c r="G62" i="1"/>
  <c r="F62" i="1"/>
  <c r="E62" i="1"/>
  <c r="J61" i="1"/>
  <c r="K61" i="1" s="1"/>
  <c r="H61" i="1"/>
  <c r="I61" i="1" s="1"/>
  <c r="G61" i="1"/>
  <c r="F61" i="1"/>
  <c r="E61" i="1"/>
  <c r="J60" i="1"/>
  <c r="K60" i="1" s="1"/>
  <c r="H60" i="1"/>
  <c r="I60" i="1" s="1"/>
  <c r="G60" i="1"/>
  <c r="F60" i="1"/>
  <c r="E60" i="1"/>
  <c r="J59" i="1"/>
  <c r="K59" i="1" s="1"/>
  <c r="H59" i="1"/>
  <c r="I59" i="1" s="1"/>
  <c r="G59" i="1"/>
  <c r="F59" i="1"/>
  <c r="E59" i="1"/>
  <c r="J58" i="1"/>
  <c r="K58" i="1" s="1"/>
  <c r="H58" i="1"/>
  <c r="I58" i="1" s="1"/>
  <c r="G58" i="1"/>
  <c r="F58" i="1"/>
  <c r="E58" i="1"/>
  <c r="J57" i="1"/>
  <c r="K57" i="1" s="1"/>
  <c r="H57" i="1"/>
  <c r="I57" i="1" s="1"/>
  <c r="G57" i="1"/>
  <c r="F57" i="1"/>
  <c r="E57" i="1"/>
  <c r="J56" i="1"/>
  <c r="K56" i="1" s="1"/>
  <c r="H56" i="1"/>
  <c r="I56" i="1" s="1"/>
  <c r="G56" i="1"/>
  <c r="F56" i="1"/>
  <c r="E56" i="1"/>
  <c r="J55" i="1"/>
  <c r="K55" i="1" s="1"/>
  <c r="H55" i="1"/>
  <c r="I55" i="1" s="1"/>
  <c r="G55" i="1"/>
  <c r="F55" i="1"/>
  <c r="E55" i="1"/>
  <c r="J54" i="1"/>
  <c r="K54" i="1" s="1"/>
  <c r="H54" i="1"/>
  <c r="I54" i="1" s="1"/>
  <c r="G54" i="1"/>
  <c r="F54" i="1"/>
  <c r="E54" i="1"/>
  <c r="J53" i="1"/>
  <c r="K53" i="1" s="1"/>
  <c r="H53" i="1"/>
  <c r="I53" i="1" s="1"/>
  <c r="G53" i="1"/>
  <c r="F53" i="1"/>
  <c r="E53" i="1"/>
  <c r="J52" i="1"/>
  <c r="K52" i="1" s="1"/>
  <c r="H52" i="1"/>
  <c r="I52" i="1" s="1"/>
  <c r="G52" i="1"/>
  <c r="F52" i="1"/>
  <c r="E52" i="1"/>
  <c r="J51" i="1"/>
  <c r="K51" i="1" s="1"/>
  <c r="H51" i="1"/>
  <c r="I51" i="1" s="1"/>
  <c r="G51" i="1"/>
  <c r="F51" i="1"/>
  <c r="E51" i="1"/>
  <c r="J50" i="1"/>
  <c r="K50" i="1" s="1"/>
  <c r="H50" i="1"/>
  <c r="I50" i="1" s="1"/>
  <c r="G50" i="1"/>
  <c r="F50" i="1"/>
  <c r="E50" i="1"/>
  <c r="J49" i="1"/>
  <c r="K49" i="1" s="1"/>
  <c r="H49" i="1"/>
  <c r="I49" i="1" s="1"/>
  <c r="G49" i="1"/>
  <c r="F49" i="1"/>
  <c r="E49" i="1"/>
  <c r="J48" i="1"/>
  <c r="K48" i="1" s="1"/>
  <c r="H48" i="1"/>
  <c r="I48" i="1" s="1"/>
  <c r="G48" i="1"/>
  <c r="F48" i="1"/>
  <c r="E48" i="1"/>
  <c r="J47" i="1"/>
  <c r="K47" i="1" s="1"/>
  <c r="H47" i="1"/>
  <c r="I47" i="1" s="1"/>
  <c r="G47" i="1"/>
  <c r="F47" i="1"/>
  <c r="E47" i="1"/>
  <c r="J46" i="1"/>
  <c r="K46" i="1" s="1"/>
  <c r="H46" i="1"/>
  <c r="I46" i="1" s="1"/>
  <c r="G46" i="1"/>
  <c r="F46" i="1"/>
  <c r="E46" i="1"/>
  <c r="J45" i="1"/>
  <c r="K45" i="1" s="1"/>
  <c r="H45" i="1"/>
  <c r="I45" i="1" s="1"/>
  <c r="G45" i="1"/>
  <c r="F45" i="1"/>
  <c r="E45" i="1"/>
  <c r="J44" i="1"/>
  <c r="K44" i="1" s="1"/>
  <c r="H44" i="1"/>
  <c r="I44" i="1" s="1"/>
  <c r="G44" i="1"/>
  <c r="F44" i="1"/>
  <c r="E44" i="1"/>
  <c r="J43" i="1"/>
  <c r="K43" i="1" s="1"/>
  <c r="H43" i="1"/>
  <c r="I43" i="1" s="1"/>
  <c r="G43" i="1"/>
  <c r="F43" i="1"/>
  <c r="E43" i="1"/>
  <c r="J42" i="1"/>
  <c r="K42" i="1" s="1"/>
  <c r="H42" i="1"/>
  <c r="I42" i="1" s="1"/>
  <c r="G42" i="1"/>
  <c r="F42" i="1"/>
  <c r="E42" i="1"/>
  <c r="J41" i="1"/>
  <c r="K41" i="1" s="1"/>
  <c r="H41" i="1"/>
  <c r="I41" i="1" s="1"/>
  <c r="G41" i="1"/>
  <c r="F41" i="1"/>
  <c r="E41" i="1"/>
  <c r="J40" i="1"/>
  <c r="K40" i="1" s="1"/>
  <c r="H40" i="1"/>
  <c r="I40" i="1" s="1"/>
  <c r="G40" i="1"/>
  <c r="F40" i="1"/>
  <c r="E40" i="1"/>
  <c r="J39" i="1"/>
  <c r="K39" i="1" s="1"/>
  <c r="H39" i="1"/>
  <c r="I39" i="1" s="1"/>
  <c r="G39" i="1"/>
  <c r="F39" i="1"/>
  <c r="E39" i="1"/>
  <c r="J38" i="1"/>
  <c r="K38" i="1" s="1"/>
  <c r="H38" i="1"/>
  <c r="I38" i="1" s="1"/>
  <c r="G38" i="1"/>
  <c r="F38" i="1"/>
  <c r="E38" i="1"/>
  <c r="J37" i="1"/>
  <c r="K37" i="1" s="1"/>
  <c r="H37" i="1"/>
  <c r="I37" i="1" s="1"/>
  <c r="G37" i="1"/>
  <c r="F37" i="1"/>
  <c r="E37" i="1"/>
  <c r="J36" i="1"/>
  <c r="K36" i="1" s="1"/>
  <c r="H36" i="1"/>
  <c r="I36" i="1" s="1"/>
  <c r="G36" i="1"/>
  <c r="F36" i="1"/>
  <c r="E36" i="1"/>
  <c r="J35" i="1"/>
  <c r="K35" i="1" s="1"/>
  <c r="H35" i="1"/>
  <c r="I35" i="1" s="1"/>
  <c r="G35" i="1"/>
  <c r="F35" i="1"/>
  <c r="E35" i="1"/>
  <c r="J34" i="1"/>
  <c r="K34" i="1" s="1"/>
  <c r="H34" i="1"/>
  <c r="I34" i="1" s="1"/>
  <c r="G34" i="1"/>
  <c r="F34" i="1"/>
  <c r="E34" i="1"/>
  <c r="J33" i="1"/>
  <c r="K33" i="1" s="1"/>
  <c r="H33" i="1"/>
  <c r="I33" i="1" s="1"/>
  <c r="G33" i="1"/>
  <c r="F33" i="1"/>
  <c r="E33" i="1"/>
  <c r="J32" i="1"/>
  <c r="K32" i="1" s="1"/>
  <c r="H32" i="1"/>
  <c r="I32" i="1" s="1"/>
  <c r="G32" i="1"/>
  <c r="F32" i="1"/>
  <c r="E32" i="1"/>
  <c r="J31" i="1"/>
  <c r="K31" i="1" s="1"/>
  <c r="H31" i="1"/>
  <c r="I31" i="1" s="1"/>
  <c r="G31" i="1"/>
  <c r="F31" i="1"/>
  <c r="E31" i="1"/>
  <c r="J30" i="1"/>
  <c r="K30" i="1" s="1"/>
  <c r="H30" i="1"/>
  <c r="I30" i="1" s="1"/>
  <c r="G30" i="1"/>
  <c r="F30" i="1"/>
  <c r="E30" i="1"/>
  <c r="J29" i="1"/>
  <c r="K29" i="1" s="1"/>
  <c r="H29" i="1"/>
  <c r="I29" i="1" s="1"/>
  <c r="G29" i="1"/>
  <c r="F29" i="1"/>
  <c r="E29" i="1"/>
  <c r="J28" i="1"/>
  <c r="K28" i="1" s="1"/>
  <c r="H28" i="1"/>
  <c r="I28" i="1" s="1"/>
  <c r="G28" i="1"/>
  <c r="F28" i="1"/>
  <c r="E28" i="1"/>
  <c r="J27" i="1"/>
  <c r="K27" i="1" s="1"/>
  <c r="H27" i="1"/>
  <c r="I27" i="1" s="1"/>
  <c r="G27" i="1"/>
  <c r="F27" i="1"/>
  <c r="E27" i="1"/>
  <c r="J26" i="1"/>
  <c r="K26" i="1" s="1"/>
  <c r="H26" i="1"/>
  <c r="I26" i="1" s="1"/>
  <c r="G26" i="1"/>
  <c r="F26" i="1"/>
  <c r="E26" i="1"/>
  <c r="J25" i="1"/>
  <c r="K25" i="1" s="1"/>
  <c r="H25" i="1"/>
  <c r="I25" i="1" s="1"/>
  <c r="G25" i="1"/>
  <c r="F25" i="1"/>
  <c r="E25" i="1"/>
  <c r="J24" i="1"/>
  <c r="K24" i="1" s="1"/>
  <c r="H24" i="1"/>
  <c r="I24" i="1" s="1"/>
  <c r="G24" i="1"/>
  <c r="F24" i="1"/>
  <c r="E24" i="1"/>
  <c r="J23" i="1"/>
  <c r="K23" i="1" s="1"/>
  <c r="H23" i="1"/>
  <c r="I23" i="1" s="1"/>
  <c r="G23" i="1"/>
  <c r="F23" i="1"/>
  <c r="E23" i="1"/>
  <c r="J22" i="1"/>
  <c r="K22" i="1" s="1"/>
  <c r="H22" i="1"/>
  <c r="I22" i="1" s="1"/>
  <c r="G22" i="1"/>
  <c r="F22" i="1"/>
  <c r="E22" i="1"/>
  <c r="J21" i="1"/>
  <c r="K21" i="1" s="1"/>
  <c r="H21" i="1"/>
  <c r="I21" i="1" s="1"/>
  <c r="G21" i="1"/>
  <c r="F21" i="1"/>
  <c r="E21" i="1"/>
  <c r="J20" i="1"/>
  <c r="K20" i="1" s="1"/>
  <c r="H20" i="1"/>
  <c r="I20" i="1" s="1"/>
  <c r="G20" i="1"/>
  <c r="F20" i="1"/>
  <c r="E20" i="1"/>
  <c r="J19" i="1"/>
  <c r="K19" i="1" s="1"/>
  <c r="H19" i="1"/>
  <c r="I19" i="1" s="1"/>
  <c r="G19" i="1"/>
  <c r="F19" i="1"/>
  <c r="E19" i="1"/>
  <c r="J18" i="1"/>
  <c r="K18" i="1" s="1"/>
  <c r="H18" i="1"/>
  <c r="I18" i="1" s="1"/>
  <c r="G18" i="1"/>
  <c r="F18" i="1"/>
  <c r="E18" i="1"/>
  <c r="J17" i="1"/>
  <c r="K17" i="1" s="1"/>
  <c r="H17" i="1"/>
  <c r="I17" i="1" s="1"/>
  <c r="G17" i="1"/>
  <c r="F17" i="1"/>
  <c r="E17" i="1"/>
  <c r="J16" i="1"/>
  <c r="K16" i="1" s="1"/>
  <c r="H16" i="1"/>
  <c r="I16" i="1" s="1"/>
  <c r="G16" i="1"/>
  <c r="F16" i="1"/>
  <c r="E16" i="1"/>
  <c r="J15" i="1"/>
  <c r="K15" i="1" s="1"/>
  <c r="H15" i="1"/>
  <c r="I15" i="1" s="1"/>
  <c r="G15" i="1"/>
  <c r="F15" i="1"/>
  <c r="E15" i="1"/>
  <c r="J14" i="1"/>
  <c r="K14" i="1" s="1"/>
  <c r="H14" i="1"/>
  <c r="I14" i="1" s="1"/>
  <c r="G14" i="1"/>
  <c r="F14" i="1"/>
  <c r="E14" i="1"/>
  <c r="J13" i="1"/>
  <c r="K13" i="1" s="1"/>
  <c r="H13" i="1"/>
  <c r="I13" i="1" s="1"/>
  <c r="G13" i="1"/>
  <c r="F13" i="1"/>
  <c r="E13" i="1"/>
  <c r="C19" i="2"/>
  <c r="C18" i="2"/>
  <c r="C17" i="2"/>
  <c r="C16" i="2"/>
  <c r="C15" i="2"/>
  <c r="C14" i="2"/>
  <c r="C13" i="2"/>
  <c r="C12" i="2"/>
  <c r="F18" i="2" l="1"/>
  <c r="G18" i="2" s="1"/>
  <c r="H18" i="2"/>
  <c r="I18" i="2" s="1"/>
  <c r="N18" i="2"/>
  <c r="O18" i="2" s="1"/>
  <c r="D18" i="2"/>
  <c r="J18" i="2"/>
  <c r="K18" i="2" s="1"/>
  <c r="L18" i="2"/>
  <c r="M18" i="2" s="1"/>
  <c r="D17" i="2"/>
  <c r="J17" i="2"/>
  <c r="K17" i="2" s="1"/>
  <c r="L17" i="2"/>
  <c r="M17" i="2" s="1"/>
  <c r="F17" i="2"/>
  <c r="G17" i="2" s="1"/>
  <c r="H17" i="2"/>
  <c r="I17" i="2" s="1"/>
  <c r="N17" i="2"/>
  <c r="O17" i="2" s="1"/>
  <c r="D15" i="2"/>
  <c r="J15" i="2"/>
  <c r="K15" i="2" s="1"/>
  <c r="L15" i="2"/>
  <c r="M15" i="2" s="1"/>
  <c r="F15" i="2"/>
  <c r="G15" i="2" s="1"/>
  <c r="H15" i="2"/>
  <c r="I15" i="2" s="1"/>
  <c r="N15" i="2"/>
  <c r="O15" i="2" s="1"/>
  <c r="F13" i="2"/>
  <c r="H13" i="2"/>
  <c r="I13" i="2" s="1"/>
  <c r="N13" i="2"/>
  <c r="D13" i="2"/>
  <c r="J13" i="2"/>
  <c r="L13" i="2"/>
  <c r="M13" i="2" s="1"/>
  <c r="D12" i="2"/>
  <c r="E12" i="2" s="1"/>
  <c r="F12" i="2"/>
  <c r="G12" i="2" s="1"/>
  <c r="L12" i="2"/>
  <c r="M12" i="2" s="1"/>
  <c r="N12" i="2"/>
  <c r="O12" i="2" s="1"/>
  <c r="H16" i="2"/>
  <c r="I16" i="2" s="1"/>
  <c r="J16" i="2"/>
  <c r="K16" i="2" s="1"/>
  <c r="L16" i="2"/>
  <c r="M16" i="2" s="1"/>
  <c r="N16" i="2"/>
  <c r="O16" i="2" s="1"/>
  <c r="F16" i="2"/>
  <c r="G16" i="2" s="1"/>
  <c r="F14" i="2"/>
  <c r="G14" i="2" s="1"/>
  <c r="N14" i="2"/>
  <c r="H14" i="2"/>
  <c r="I14" i="2" s="1"/>
  <c r="J14" i="2"/>
  <c r="D14" i="2"/>
  <c r="H12" i="2"/>
  <c r="I12" i="2" s="1"/>
  <c r="J12" i="2"/>
  <c r="K12" i="2" s="1"/>
  <c r="E16" i="2"/>
  <c r="M14" i="2"/>
  <c r="K14" i="2"/>
  <c r="O14" i="2"/>
  <c r="G13" i="2"/>
  <c r="O13" i="2"/>
  <c r="K13" i="2"/>
  <c r="P18" i="2" l="1"/>
  <c r="E18" i="2"/>
  <c r="Q18" i="2" s="1"/>
  <c r="P17" i="2"/>
  <c r="E17" i="2"/>
  <c r="Q17" i="2" s="1"/>
  <c r="P15" i="2"/>
  <c r="E15" i="2"/>
  <c r="Q15" i="2" s="1"/>
  <c r="P13" i="2"/>
  <c r="E13" i="2"/>
  <c r="Q13" i="2" s="1"/>
  <c r="Q16" i="2"/>
  <c r="P16" i="2"/>
  <c r="P14" i="2"/>
  <c r="E14" i="2"/>
  <c r="Q14" i="2" s="1"/>
  <c r="Q12" i="2"/>
  <c r="P12" i="2"/>
  <c r="H11" i="2"/>
  <c r="N9" i="2"/>
  <c r="O9" i="2" s="1"/>
  <c r="F9" i="2"/>
  <c r="G9" i="2" s="1"/>
  <c r="L9" i="2"/>
  <c r="M9" i="2" s="1"/>
  <c r="D9" i="2"/>
  <c r="J9" i="2"/>
  <c r="K9" i="2" s="1"/>
  <c r="H9" i="2"/>
  <c r="N10" i="2"/>
  <c r="L10" i="2"/>
  <c r="F10" i="2"/>
  <c r="H10" i="2"/>
  <c r="D10" i="2"/>
  <c r="J10" i="2"/>
  <c r="D11" i="2"/>
  <c r="N11" i="2"/>
  <c r="F11" i="2"/>
  <c r="L11" i="2"/>
  <c r="J11" i="2"/>
  <c r="D19" i="2" l="1"/>
  <c r="N19" i="2"/>
  <c r="O19" i="2" s="1"/>
  <c r="F19" i="2"/>
  <c r="G19" i="2" s="1"/>
  <c r="L19" i="2"/>
  <c r="M19" i="2" s="1"/>
  <c r="J19" i="2"/>
  <c r="K19" i="2" s="1"/>
  <c r="I9" i="2"/>
  <c r="H19" i="2"/>
  <c r="I19" i="2" s="1"/>
  <c r="P11" i="2"/>
  <c r="P9" i="2"/>
  <c r="E9" i="2"/>
  <c r="Q9" i="2" s="1"/>
  <c r="I10" i="2"/>
  <c r="G10" i="2"/>
  <c r="K10" i="2"/>
  <c r="M10" i="2"/>
  <c r="E10" i="2"/>
  <c r="P10" i="2"/>
  <c r="O10" i="2"/>
  <c r="O11" i="2"/>
  <c r="K11" i="2"/>
  <c r="E11" i="2"/>
  <c r="M11" i="2"/>
  <c r="I11" i="2"/>
  <c r="G11" i="2"/>
  <c r="P19" i="2" l="1"/>
  <c r="Q11" i="2"/>
  <c r="Q10" i="2"/>
  <c r="E19" i="2"/>
  <c r="Q19" i="2" s="1"/>
</calcChain>
</file>

<file path=xl/sharedStrings.xml><?xml version="1.0" encoding="utf-8"?>
<sst xmlns="http://schemas.openxmlformats.org/spreadsheetml/2006/main" count="1274" uniqueCount="1050">
  <si>
    <t>ĐẠI HỌC QUỐC GIA HÀ NỘI</t>
  </si>
  <si>
    <t>CỘNG HÒA XÃ HỘI CHỦ NGHĨA VIỆT NAM</t>
  </si>
  <si>
    <t>TRƯỜNG ĐẠI HỌC CÔNG NGHỆ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</si>
  <si>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</si>
  <si>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</si>
  <si>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</si>
  <si>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</si>
  <si>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</si>
  <si>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</si>
  <si>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</si>
  <si>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</si>
  <si>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Trường</t>
  </si>
  <si>
    <t>Xếp loại</t>
  </si>
  <si>
    <t>Lớp</t>
  </si>
  <si>
    <t>Sĩ số</t>
  </si>
  <si>
    <t>Kết quả xếp loại</t>
  </si>
  <si>
    <t>Xuất sắc</t>
  </si>
  <si>
    <t>Tốt</t>
  </si>
  <si>
    <t>Khá</t>
  </si>
  <si>
    <t>Trung bình</t>
  </si>
  <si>
    <t>Yếu</t>
  </si>
  <si>
    <t>Kém</t>
  </si>
  <si>
    <t>Số lượng</t>
  </si>
  <si>
    <t>%</t>
  </si>
  <si>
    <t>VIỆN TRÍ TUỆ NHÂN TẠO</t>
  </si>
  <si>
    <t>Nguyễn Quý Đang</t>
  </si>
  <si>
    <t>QH-2022-I/CQ-AI1</t>
  </si>
  <si>
    <t>QH-2022-I/CQ-AI2</t>
  </si>
  <si>
    <t>QH-2023-I/CQ-AI1</t>
  </si>
  <si>
    <t>QH-2023-I/CQ-AI2</t>
  </si>
  <si>
    <t>Tổng VTTNT</t>
  </si>
  <si>
    <t>QH-2024-I/CQ-AI1</t>
  </si>
  <si>
    <t>QH-2024-I/CQ-AI2</t>
  </si>
  <si>
    <t>QH-2024-I/CQ-AI3</t>
  </si>
  <si>
    <t>QH-2024-I/CQ-AI4</t>
  </si>
  <si>
    <t>QH-2024-I/CQ-AI5</t>
  </si>
  <si>
    <t>QH-2024-I/CQ-AI6</t>
  </si>
  <si>
    <t>LỚP QH-2024-I/CQ-AI2, HỌC KỲ 1, NĂM HỌC 2024-2025</t>
  </si>
  <si>
    <t>LỚP QH-2024-I/CQ-AI3, HỌC KỲ 1, NĂM HỌC 2024-2025</t>
  </si>
  <si>
    <t>22022501</t>
  </si>
  <si>
    <t>Vũ Vân Long</t>
  </si>
  <si>
    <t>22022502</t>
  </si>
  <si>
    <t>Nguyễn Hoàng Vũ</t>
  </si>
  <si>
    <t>Nguyễn Nhật Minh</t>
  </si>
  <si>
    <t>22022504</t>
  </si>
  <si>
    <t>Nguyễn Đức Anh</t>
  </si>
  <si>
    <t>22022509</t>
  </si>
  <si>
    <t>Nguyễn Trường Huy</t>
  </si>
  <si>
    <t>22022513</t>
  </si>
  <si>
    <t>Trần Hùng Đức</t>
  </si>
  <si>
    <t>22022514</t>
  </si>
  <si>
    <t>Vũ Đức Anh</t>
  </si>
  <si>
    <t>22022515</t>
  </si>
  <si>
    <t>Vũ Trung Hiếu</t>
  </si>
  <si>
    <t>22022517</t>
  </si>
  <si>
    <t>Bùi Tiến Sâm</t>
  </si>
  <si>
    <t>22022519</t>
  </si>
  <si>
    <t>Quản Xuân Sơn</t>
  </si>
  <si>
    <t>22022520</t>
  </si>
  <si>
    <t>Phạm Long Nhật</t>
  </si>
  <si>
    <t>22022523</t>
  </si>
  <si>
    <t>Trần Văn Dy</t>
  </si>
  <si>
    <t>22022524</t>
  </si>
  <si>
    <t>Phùng Đình Thuận</t>
  </si>
  <si>
    <t>22022532</t>
  </si>
  <si>
    <t>Trần Kim Thành</t>
  </si>
  <si>
    <t>22022534</t>
  </si>
  <si>
    <t>Nguyễn Phan Hiển</t>
  </si>
  <si>
    <t>22022536</t>
  </si>
  <si>
    <t>Trịnh Minh Hiếu</t>
  </si>
  <si>
    <t>22022538</t>
  </si>
  <si>
    <t>Tống Duy Tân</t>
  </si>
  <si>
    <t>22022541</t>
  </si>
  <si>
    <t>Nguyễn Tiến Trung</t>
  </si>
  <si>
    <t>22022547</t>
  </si>
  <si>
    <t>Nguyễn Phú Lộc</t>
  </si>
  <si>
    <t>22022551</t>
  </si>
  <si>
    <t>Bùi Ngọc Khánh</t>
  </si>
  <si>
    <t>22022553</t>
  </si>
  <si>
    <t>Nguyễn Quốc Tuấn</t>
  </si>
  <si>
    <t>22022559</t>
  </si>
  <si>
    <t>Bùi Duy Quảng</t>
  </si>
  <si>
    <t>22022561</t>
  </si>
  <si>
    <t>Đỗ Quang Dũng</t>
  </si>
  <si>
    <t>22022562</t>
  </si>
  <si>
    <t>Cao Tuấn Anh</t>
  </si>
  <si>
    <t>22022563</t>
  </si>
  <si>
    <t>Lê Hoàng Anh</t>
  </si>
  <si>
    <t>22022565</t>
  </si>
  <si>
    <t>Nguyễn Công Huynh</t>
  </si>
  <si>
    <t>22022568</t>
  </si>
  <si>
    <t>Phó Viết Tiến Anh</t>
  </si>
  <si>
    <t>22022571</t>
  </si>
  <si>
    <t>Nguyễn Văn Trường</t>
  </si>
  <si>
    <t>22022572</t>
  </si>
  <si>
    <t>Bùi Trọng Anh</t>
  </si>
  <si>
    <t>22022573</t>
  </si>
  <si>
    <t>Đỗ Xuân Cảnh</t>
  </si>
  <si>
    <t>22022576</t>
  </si>
  <si>
    <t>Lê Trung Hiếu</t>
  </si>
  <si>
    <t>22022579</t>
  </si>
  <si>
    <t>Nguyễn Bình Minh</t>
  </si>
  <si>
    <t>22022581</t>
  </si>
  <si>
    <t>Nguyễn Đức Thành</t>
  </si>
  <si>
    <t>22022582</t>
  </si>
  <si>
    <t>Nguyễn Quang Huy</t>
  </si>
  <si>
    <t>22022583</t>
  </si>
  <si>
    <t>Nguyễn Huy Hoàng Anh</t>
  </si>
  <si>
    <t>22022584</t>
  </si>
  <si>
    <t>Nguyễn Huy Hoàng</t>
  </si>
  <si>
    <t>22022586</t>
  </si>
  <si>
    <t>Nguyễn Duy Hậu</t>
  </si>
  <si>
    <t>22022588</t>
  </si>
  <si>
    <t>Ngô Xuân Mạnh</t>
  </si>
  <si>
    <t>22022593</t>
  </si>
  <si>
    <t>Nguyễn Phương Đông</t>
  </si>
  <si>
    <t>22022595</t>
  </si>
  <si>
    <t>Nguyễn Văn Hải</t>
  </si>
  <si>
    <t>22022596</t>
  </si>
  <si>
    <t>Nguyễn Văn Thân</t>
  </si>
  <si>
    <t>22022597</t>
  </si>
  <si>
    <t>Trịnh Đắc Phú</t>
  </si>
  <si>
    <t>22022598</t>
  </si>
  <si>
    <t>Nguyễn Ngô Việt Trung</t>
  </si>
  <si>
    <t>22022599</t>
  </si>
  <si>
    <t>Đỗ Hải Hà</t>
  </si>
  <si>
    <t>22022601</t>
  </si>
  <si>
    <t>Cao Đặng Quốc Vương</t>
  </si>
  <si>
    <t>22022605</t>
  </si>
  <si>
    <t>Nguyễn Duy Minh Lâm</t>
  </si>
  <si>
    <t>22022608</t>
  </si>
  <si>
    <t>Nguyễn Đức Tước</t>
  </si>
  <si>
    <t>22022609</t>
  </si>
  <si>
    <t>Nguyễn Minh Hiếu</t>
  </si>
  <si>
    <t>22022611</t>
  </si>
  <si>
    <t>Hoàng Bùi Tuấn Anh</t>
  </si>
  <si>
    <t>22022613</t>
  </si>
  <si>
    <t>Nguyễn Bảo Sơn</t>
  </si>
  <si>
    <t>22022618</t>
  </si>
  <si>
    <t>Phạm Thành Nam</t>
  </si>
  <si>
    <t>22022625</t>
  </si>
  <si>
    <t>Phạm Anh Quân</t>
  </si>
  <si>
    <t>22022626</t>
  </si>
  <si>
    <t>Hồ Hà Ngọc Nhất</t>
  </si>
  <si>
    <t>22022627</t>
  </si>
  <si>
    <t>Lê Thành Đạt</t>
  </si>
  <si>
    <t>22022629</t>
  </si>
  <si>
    <t>Hồ Cảnh Quyền</t>
  </si>
  <si>
    <t>22022633</t>
  </si>
  <si>
    <t>Trần Kim Dũng</t>
  </si>
  <si>
    <t>22022634</t>
  </si>
  <si>
    <t>Phạm Chiến</t>
  </si>
  <si>
    <t>22022638</t>
  </si>
  <si>
    <t>Dương Thị Thu Thảo</t>
  </si>
  <si>
    <t>22022639</t>
  </si>
  <si>
    <t>Trần Đức Hùng</t>
  </si>
  <si>
    <t>22022640</t>
  </si>
  <si>
    <t>Nguyễn Lâm Tùng Bách</t>
  </si>
  <si>
    <t>22022641</t>
  </si>
  <si>
    <t>Hồ Lê Dương</t>
  </si>
  <si>
    <t>22022642</t>
  </si>
  <si>
    <t>Lê Tuấn Anh</t>
  </si>
  <si>
    <t>22022643</t>
  </si>
  <si>
    <t>Ngô Văn Kiệt</t>
  </si>
  <si>
    <t>22022644</t>
  </si>
  <si>
    <t>Nguyễn Tiến Dũng</t>
  </si>
  <si>
    <t>22022646</t>
  </si>
  <si>
    <t>Trần Hồng Đăng</t>
  </si>
  <si>
    <t>22022647</t>
  </si>
  <si>
    <t>Bùi Thế Long</t>
  </si>
  <si>
    <t>22022651</t>
  </si>
  <si>
    <t>Bàn Hoàng Sơn</t>
  </si>
  <si>
    <t>22022652</t>
  </si>
  <si>
    <t>Ngô Đức Hùng</t>
  </si>
  <si>
    <t>22022654</t>
  </si>
  <si>
    <t>Triệu Vũ Hoàn</t>
  </si>
  <si>
    <t>22022656</t>
  </si>
  <si>
    <t>Nguyễn Phương Trang</t>
  </si>
  <si>
    <t>22022657</t>
  </si>
  <si>
    <t>Lê Văn Đức</t>
  </si>
  <si>
    <t>22022658</t>
  </si>
  <si>
    <t>Nguyễn Tiến Khôi</t>
  </si>
  <si>
    <t>22022659</t>
  </si>
  <si>
    <t>Dương Phương Hiểu</t>
  </si>
  <si>
    <t>22022660</t>
  </si>
  <si>
    <t>Lý Quốc An</t>
  </si>
  <si>
    <t>22022662</t>
  </si>
  <si>
    <t>Hoàng Đình Hưng</t>
  </si>
  <si>
    <t>22022667</t>
  </si>
  <si>
    <t>Bùi Thế Huy</t>
  </si>
  <si>
    <t>22022670</t>
  </si>
  <si>
    <t>Cao Xuân Nguyên</t>
  </si>
  <si>
    <t>22022674</t>
  </si>
  <si>
    <t>Hồ Tú Minh</t>
  </si>
  <si>
    <t>22022500</t>
  </si>
  <si>
    <t>22022505</t>
  </si>
  <si>
    <t>Chu Hữu Đăng Trường</t>
  </si>
  <si>
    <t>22022518</t>
  </si>
  <si>
    <t>Quách Đắc Chính</t>
  </si>
  <si>
    <t>22022525</t>
  </si>
  <si>
    <t>Trần An Thắng</t>
  </si>
  <si>
    <t>22022526</t>
  </si>
  <si>
    <t>Nguyễn Trần Hải Ninh</t>
  </si>
  <si>
    <t>22022527</t>
  </si>
  <si>
    <t>Phan Văn Hiếu</t>
  </si>
  <si>
    <t>22022528</t>
  </si>
  <si>
    <t>Lê Anh Tiến</t>
  </si>
  <si>
    <t>22022529</t>
  </si>
  <si>
    <t>Bùi Quang Vinh</t>
  </si>
  <si>
    <t>22022531</t>
  </si>
  <si>
    <t>Đinh Duy Bách</t>
  </si>
  <si>
    <t>22022533</t>
  </si>
  <si>
    <t>Nguyễn Đức Minh</t>
  </si>
  <si>
    <t>22022535</t>
  </si>
  <si>
    <t>Lê Hữu Đức</t>
  </si>
  <si>
    <t>22022537</t>
  </si>
  <si>
    <t>Đỗ Minh Nhật</t>
  </si>
  <si>
    <t>22022539</t>
  </si>
  <si>
    <t>22022542</t>
  </si>
  <si>
    <t>Nguyễn Minh Hường</t>
  </si>
  <si>
    <t>22022544</t>
  </si>
  <si>
    <t>Lê Nguyên Vũ</t>
  </si>
  <si>
    <t>22022545</t>
  </si>
  <si>
    <t>Nguyễn Trọng Huy</t>
  </si>
  <si>
    <t>22022546</t>
  </si>
  <si>
    <t>Tạ Nguyên Dũng</t>
  </si>
  <si>
    <t>22022548</t>
  </si>
  <si>
    <t>Hoàng Đăng Khoa</t>
  </si>
  <si>
    <t>22022549</t>
  </si>
  <si>
    <t>Khổng Ngọc Anh</t>
  </si>
  <si>
    <t>22022552</t>
  </si>
  <si>
    <t>Trần Đức Đăng Khôi</t>
  </si>
  <si>
    <t>22022554</t>
  </si>
  <si>
    <t>Nguyễn Gia Lộc</t>
  </si>
  <si>
    <t>22022555</t>
  </si>
  <si>
    <t>Vũ Minh Đăng</t>
  </si>
  <si>
    <t>22022556</t>
  </si>
  <si>
    <t>Vũ Minh Khải</t>
  </si>
  <si>
    <t>22022557</t>
  </si>
  <si>
    <t>Đỗ Tiến Dũng</t>
  </si>
  <si>
    <t>22022558</t>
  </si>
  <si>
    <t>Nguyễn Xuân Trình</t>
  </si>
  <si>
    <t>22022560</t>
  </si>
  <si>
    <t>Phạm Khắc Tiệp</t>
  </si>
  <si>
    <t>22022564</t>
  </si>
  <si>
    <t>Phạm Văn Trường</t>
  </si>
  <si>
    <t>22022566</t>
  </si>
  <si>
    <t>Nguyễn Kim Hoàng Anh</t>
  </si>
  <si>
    <t>22022567</t>
  </si>
  <si>
    <t>Hồ Minh Hoàng</t>
  </si>
  <si>
    <t>22022569</t>
  </si>
  <si>
    <t>Trần Nam Anh</t>
  </si>
  <si>
    <t>22022570</t>
  </si>
  <si>
    <t>Lèng Hữu Phúc</t>
  </si>
  <si>
    <t>22022574</t>
  </si>
  <si>
    <t>Bùi Văn Khải</t>
  </si>
  <si>
    <t>22022575</t>
  </si>
  <si>
    <t>Bùi Duy Hải</t>
  </si>
  <si>
    <t>22022577</t>
  </si>
  <si>
    <t>Đỗ Ngọc Anh</t>
  </si>
  <si>
    <t>22022578</t>
  </si>
  <si>
    <t>Chu Thân Nhất</t>
  </si>
  <si>
    <t>22022580</t>
  </si>
  <si>
    <t>Vũ Đình Thọ</t>
  </si>
  <si>
    <t>22022585</t>
  </si>
  <si>
    <t>Vũ Việt Hùng</t>
  </si>
  <si>
    <t>22022587</t>
  </si>
  <si>
    <t>Vũ Minh Đức</t>
  </si>
  <si>
    <t>22022589</t>
  </si>
  <si>
    <t>Đào Duy Hưng</t>
  </si>
  <si>
    <t>22022590</t>
  </si>
  <si>
    <t>Ngô Huy Hoàn</t>
  </si>
  <si>
    <t>22022591</t>
  </si>
  <si>
    <t>Nguyễn Xuân Hiệp</t>
  </si>
  <si>
    <t>22022594</t>
  </si>
  <si>
    <t>Trần Tiến Nam</t>
  </si>
  <si>
    <t>22022600</t>
  </si>
  <si>
    <t>Nguyễn Hải Nam</t>
  </si>
  <si>
    <t>22022603</t>
  </si>
  <si>
    <t>Nguyễn Trọng Khánh</t>
  </si>
  <si>
    <t>22022604</t>
  </si>
  <si>
    <t>Phạm Thành Long</t>
  </si>
  <si>
    <t>22022607</t>
  </si>
  <si>
    <t>Phạm Công Đức</t>
  </si>
  <si>
    <t>22022610</t>
  </si>
  <si>
    <t>Vũ Minh Hiếu</t>
  </si>
  <si>
    <t>22022612</t>
  </si>
  <si>
    <t>Chu Huỳnh Đức</t>
  </si>
  <si>
    <t>22022614</t>
  </si>
  <si>
    <t>Phạm Đăng Phong</t>
  </si>
  <si>
    <t>22022615</t>
  </si>
  <si>
    <t>Đinh Văn Sinh</t>
  </si>
  <si>
    <t>22022616</t>
  </si>
  <si>
    <t>Vương Ngọc Quân</t>
  </si>
  <si>
    <t>22022617</t>
  </si>
  <si>
    <t>Đỗ Thị Thùy Trang</t>
  </si>
  <si>
    <t>22022619</t>
  </si>
  <si>
    <t>Nguyễn Quang Thao</t>
  </si>
  <si>
    <t>22022620</t>
  </si>
  <si>
    <t>Vũ Thành Đạt</t>
  </si>
  <si>
    <t>22022621</t>
  </si>
  <si>
    <t>Hà Kim Dương</t>
  </si>
  <si>
    <t>22022622</t>
  </si>
  <si>
    <t>22022623</t>
  </si>
  <si>
    <t>Nguyễn Mạnh Hùng</t>
  </si>
  <si>
    <t>22022624</t>
  </si>
  <si>
    <t>Nguyễn Tuấn Thành</t>
  </si>
  <si>
    <t>22022628</t>
  </si>
  <si>
    <t>Vũ Đình Quang Huy</t>
  </si>
  <si>
    <t>22022630</t>
  </si>
  <si>
    <t>Nguyễn Công Thành</t>
  </si>
  <si>
    <t>22022631</t>
  </si>
  <si>
    <t>Thái Thị Thùy Linh</t>
  </si>
  <si>
    <t>22022632</t>
  </si>
  <si>
    <t>Nguyễn Viết Vũ</t>
  </si>
  <si>
    <t>22022635</t>
  </si>
  <si>
    <t>Nguyễn Tông Quân</t>
  </si>
  <si>
    <t>22022649</t>
  </si>
  <si>
    <t>Nguyễn Thế An</t>
  </si>
  <si>
    <t>22022650</t>
  </si>
  <si>
    <t>Bùi Việt Anh</t>
  </si>
  <si>
    <t>22022655</t>
  </si>
  <si>
    <t>Nguyễn Đức Huy</t>
  </si>
  <si>
    <t>22022661</t>
  </si>
  <si>
    <t>22022663</t>
  </si>
  <si>
    <t>Hoàng Việt Tùng</t>
  </si>
  <si>
    <t>22022664</t>
  </si>
  <si>
    <t>Đàm Văn Hiển</t>
  </si>
  <si>
    <t>22022665</t>
  </si>
  <si>
    <t>Nguyễn Quang Trung</t>
  </si>
  <si>
    <t>22022668</t>
  </si>
  <si>
    <t>Hoàng Ngọc Hào</t>
  </si>
  <si>
    <t>22022669</t>
  </si>
  <si>
    <t>Trần Phạm Hoàng</t>
  </si>
  <si>
    <t>22022671</t>
  </si>
  <si>
    <t>Trần Quốc Sáng</t>
  </si>
  <si>
    <t>22022672</t>
  </si>
  <si>
    <t>Thái Nguyễn Hoàng Bách</t>
  </si>
  <si>
    <t>22022673</t>
  </si>
  <si>
    <t>Long Hoàng Vinh</t>
  </si>
  <si>
    <t>23020323</t>
  </si>
  <si>
    <t>Nguyễn Trường An</t>
  </si>
  <si>
    <t>23020325</t>
  </si>
  <si>
    <t>Đỗ Hoàng Anh</t>
  </si>
  <si>
    <t>23020327</t>
  </si>
  <si>
    <t>Lê Hồng Anh</t>
  </si>
  <si>
    <t>23020329</t>
  </si>
  <si>
    <t>Nguyễn Vũ Quang Anh</t>
  </si>
  <si>
    <t>23020333</t>
  </si>
  <si>
    <t>Trịnh Tuấn Ngọc Bảo</t>
  </si>
  <si>
    <t>23020335</t>
  </si>
  <si>
    <t>Nguyễn Duy Hải Bằng</t>
  </si>
  <si>
    <t>23020337</t>
  </si>
  <si>
    <t>Nguyễn Thế Cương</t>
  </si>
  <si>
    <t>23020339</t>
  </si>
  <si>
    <t>Phan Trần Mạnh Cường</t>
  </si>
  <si>
    <t>23020341</t>
  </si>
  <si>
    <t>Vũ Bảo Chinh</t>
  </si>
  <si>
    <t>23020343</t>
  </si>
  <si>
    <t>Đỗ Việt Dũng</t>
  </si>
  <si>
    <t>23020345</t>
  </si>
  <si>
    <t>Phạm Tiến Dũng</t>
  </si>
  <si>
    <t>23020347</t>
  </si>
  <si>
    <t>Đặng Đức Duy</t>
  </si>
  <si>
    <t>23020349</t>
  </si>
  <si>
    <t>Hoàng Văn Dương</t>
  </si>
  <si>
    <t>23020351</t>
  </si>
  <si>
    <t>Vũ Nguyên Đan</t>
  </si>
  <si>
    <t>23020353</t>
  </si>
  <si>
    <t>Tô Tiến Đạt</t>
  </si>
  <si>
    <t>23020357</t>
  </si>
  <si>
    <t>Hoàng Ngọc Điệp</t>
  </si>
  <si>
    <t>23020359</t>
  </si>
  <si>
    <t>Trịnh Hoàng Đức</t>
  </si>
  <si>
    <t>23020363</t>
  </si>
  <si>
    <t>Vi Minh Hiển</t>
  </si>
  <si>
    <t>23020365</t>
  </si>
  <si>
    <t>Lê Vũ Hiếu</t>
  </si>
  <si>
    <t>23020367</t>
  </si>
  <si>
    <t>Phạm Trung Hiếu</t>
  </si>
  <si>
    <t>23020371</t>
  </si>
  <si>
    <t>Hoàng Mạnh Hùng</t>
  </si>
  <si>
    <t>23020373</t>
  </si>
  <si>
    <t>Phạm Quốc Hùng</t>
  </si>
  <si>
    <t>23020375</t>
  </si>
  <si>
    <t>Hà Xuân Huy</t>
  </si>
  <si>
    <t>23020377</t>
  </si>
  <si>
    <t>Nguyễn Gia Huy</t>
  </si>
  <si>
    <t>23020379</t>
  </si>
  <si>
    <t>Nguyễn Văn Huy</t>
  </si>
  <si>
    <t>23020381</t>
  </si>
  <si>
    <t>Nguyễn Thị Thanh Huyền</t>
  </si>
  <si>
    <t>23020383</t>
  </si>
  <si>
    <t>Nguyễn Anh Kiệt</t>
  </si>
  <si>
    <t>23020385</t>
  </si>
  <si>
    <t>Nguyễn Gia Khánh</t>
  </si>
  <si>
    <t>23020387</t>
  </si>
  <si>
    <t>Trần Quốc Khánh</t>
  </si>
  <si>
    <t>23020391</t>
  </si>
  <si>
    <t>Phạm Bảo Lăng</t>
  </si>
  <si>
    <t>23020393</t>
  </si>
  <si>
    <t>Muộn Quốc Khánh Linh</t>
  </si>
  <si>
    <t>23020395</t>
  </si>
  <si>
    <t>Nguyễn Văn Linh</t>
  </si>
  <si>
    <t>23020397</t>
  </si>
  <si>
    <t>Tạ Giang Thùy Loan</t>
  </si>
  <si>
    <t>23020399</t>
  </si>
  <si>
    <t>Nguyễn Thị Minh Ly</t>
  </si>
  <si>
    <t>23020401</t>
  </si>
  <si>
    <t>Vũ Đức Minh</t>
  </si>
  <si>
    <t>23020403</t>
  </si>
  <si>
    <t>Hoàng Ngọc Nam</t>
  </si>
  <si>
    <t>23020405</t>
  </si>
  <si>
    <t>Nguyễn Hữu Hoàng Nam</t>
  </si>
  <si>
    <t>23020407</t>
  </si>
  <si>
    <t>Đặng Minh Nguyệt</t>
  </si>
  <si>
    <t>23020409</t>
  </si>
  <si>
    <t>Đào Tự Phát</t>
  </si>
  <si>
    <t>23020411</t>
  </si>
  <si>
    <t>Cao Minh Quang</t>
  </si>
  <si>
    <t>23020413</t>
  </si>
  <si>
    <t>Phạm Nhật Quang</t>
  </si>
  <si>
    <t>23020415</t>
  </si>
  <si>
    <t>Bùi Minh Quân</t>
  </si>
  <si>
    <t>23020417</t>
  </si>
  <si>
    <t>Nguyễn Minh Quân</t>
  </si>
  <si>
    <t>23020419</t>
  </si>
  <si>
    <t>Phan Mạnh Quân</t>
  </si>
  <si>
    <t>23020421</t>
  </si>
  <si>
    <t>Hoàng Minh Quyền</t>
  </si>
  <si>
    <t>23020423</t>
  </si>
  <si>
    <t>Hoàng Sơn</t>
  </si>
  <si>
    <t>23020425</t>
  </si>
  <si>
    <t>Phạm Hải Tiến</t>
  </si>
  <si>
    <t>23020427</t>
  </si>
  <si>
    <t>Vũ Văn Tới</t>
  </si>
  <si>
    <t>23020429</t>
  </si>
  <si>
    <t>Phạm Minh Tú</t>
  </si>
  <si>
    <t>23020431</t>
  </si>
  <si>
    <t>Chu Thanh Tùng</t>
  </si>
  <si>
    <t>23020433</t>
  </si>
  <si>
    <t>Mai Phan Anh Tùng</t>
  </si>
  <si>
    <t>23020435</t>
  </si>
  <si>
    <t>Vũ Thanh Tùng</t>
  </si>
  <si>
    <t>23020437</t>
  </si>
  <si>
    <t>Tạ Nguyên Thành</t>
  </si>
  <si>
    <t>23020439</t>
  </si>
  <si>
    <t>Nguyễn Năng Thịnh</t>
  </si>
  <si>
    <t>23020441</t>
  </si>
  <si>
    <t>Nguyễn Công Trình</t>
  </si>
  <si>
    <t>23020443</t>
  </si>
  <si>
    <t>Phan Quang Trường</t>
  </si>
  <si>
    <t>23020445</t>
  </si>
  <si>
    <t>Nguyễn Công Vinh</t>
  </si>
  <si>
    <t>Ấn định danh sách có 58 sinh viên./.</t>
  </si>
  <si>
    <t>23020324</t>
  </si>
  <si>
    <t>Chu Thị Phương Anh</t>
  </si>
  <si>
    <t>23020326</t>
  </si>
  <si>
    <t>Lâm Đức Anh</t>
  </si>
  <si>
    <t>23020330</t>
  </si>
  <si>
    <t>Phạm Hà Anh</t>
  </si>
  <si>
    <t>23020332</t>
  </si>
  <si>
    <t>Trần Xuân Bảo</t>
  </si>
  <si>
    <t>23020334</t>
  </si>
  <si>
    <t>Nguyễn Quý Bắc</t>
  </si>
  <si>
    <t>23020336</t>
  </si>
  <si>
    <t>Kiều Quốc Công</t>
  </si>
  <si>
    <t>23020338</t>
  </si>
  <si>
    <t>Nguyễn Công Cường</t>
  </si>
  <si>
    <t>23020342</t>
  </si>
  <si>
    <t>Bùi Thanh Dân</t>
  </si>
  <si>
    <t>23020344</t>
  </si>
  <si>
    <t>Ngô Quang Dũng</t>
  </si>
  <si>
    <t>23020346</t>
  </si>
  <si>
    <t>Phan Hoàng Dũng</t>
  </si>
  <si>
    <t>23020348</t>
  </si>
  <si>
    <t>Nguyễn Văn Duy</t>
  </si>
  <si>
    <t>23020350</t>
  </si>
  <si>
    <t>Nguyễn Đăng Dương</t>
  </si>
  <si>
    <t>23020352</t>
  </si>
  <si>
    <t>Hoàng Tiến Đạt</t>
  </si>
  <si>
    <t>23020354</t>
  </si>
  <si>
    <t>Tôn Thành Đạt</t>
  </si>
  <si>
    <t>23020356</t>
  </si>
  <si>
    <t>Bùi Hải Đăng</t>
  </si>
  <si>
    <t>23020358</t>
  </si>
  <si>
    <t>Lê Thiện Đức</t>
  </si>
  <si>
    <t>23020360</t>
  </si>
  <si>
    <t>Trương Trọng Đức</t>
  </si>
  <si>
    <t>23020362</t>
  </si>
  <si>
    <t>Dương Lý Khánh Hạ</t>
  </si>
  <si>
    <t>23020364</t>
  </si>
  <si>
    <t>Phan Tuấn Hiệp</t>
  </si>
  <si>
    <t>23020366</t>
  </si>
  <si>
    <t>Nguyễn Trung Hiếu</t>
  </si>
  <si>
    <t>23020368</t>
  </si>
  <si>
    <t>Nguyễn Duy Hoàng</t>
  </si>
  <si>
    <t>23020370</t>
  </si>
  <si>
    <t>Đồng Mạnh Hùng</t>
  </si>
  <si>
    <t>23020374</t>
  </si>
  <si>
    <t>Đoàn Quang Huy</t>
  </si>
  <si>
    <t>23020376</t>
  </si>
  <si>
    <t>23020378</t>
  </si>
  <si>
    <t>Nguyễn Trần Huy</t>
  </si>
  <si>
    <t>23020380</t>
  </si>
  <si>
    <t>Vũ Đức Huy</t>
  </si>
  <si>
    <t>23020382</t>
  </si>
  <si>
    <t>Ngô Nguyễn Khải Hưng</t>
  </si>
  <si>
    <t>23020384</t>
  </si>
  <si>
    <t>Nguyễn Đình Khải</t>
  </si>
  <si>
    <t>23020386</t>
  </si>
  <si>
    <t>Trần Khắc Phúc Khánh</t>
  </si>
  <si>
    <t>23020388</t>
  </si>
  <si>
    <t>Nguyễn Thế Khôi</t>
  </si>
  <si>
    <t>23020390</t>
  </si>
  <si>
    <t>Nguyễn Thị Ngọc Lan</t>
  </si>
  <si>
    <t>23020392</t>
  </si>
  <si>
    <t>Lưu Quang Linh</t>
  </si>
  <si>
    <t>23020394</t>
  </si>
  <si>
    <t>Ngô Đình Linh</t>
  </si>
  <si>
    <t>23020396</t>
  </si>
  <si>
    <t>Tạ Quang Linh</t>
  </si>
  <si>
    <t>23020398</t>
  </si>
  <si>
    <t>Nông Phi Long</t>
  </si>
  <si>
    <t>23020404</t>
  </si>
  <si>
    <t>Kiều Đức Nam</t>
  </si>
  <si>
    <t>23020406</t>
  </si>
  <si>
    <t>Nguyễn Phương Nam</t>
  </si>
  <si>
    <t>23020408</t>
  </si>
  <si>
    <t>Ngô Đinh Minh Nhật</t>
  </si>
  <si>
    <t>23020410</t>
  </si>
  <si>
    <t>Nguyễn Trọng Hồng Phúc</t>
  </si>
  <si>
    <t>23020412</t>
  </si>
  <si>
    <t>Nguyễn Bá Quang</t>
  </si>
  <si>
    <t>23020414</t>
  </si>
  <si>
    <t>Võ Duy Quang</t>
  </si>
  <si>
    <t>23020416</t>
  </si>
  <si>
    <t>Đàm Lê Minh Quân</t>
  </si>
  <si>
    <t>23020418</t>
  </si>
  <si>
    <t>Phạm Quân</t>
  </si>
  <si>
    <t>23020422</t>
  </si>
  <si>
    <t>Nguyễn Đình Quyền</t>
  </si>
  <si>
    <t>23020424</t>
  </si>
  <si>
    <t>Vũ Minh Sơn</t>
  </si>
  <si>
    <t>23020426</t>
  </si>
  <si>
    <t>Hoàng Sỹ Toàn</t>
  </si>
  <si>
    <t>23020428</t>
  </si>
  <si>
    <t>Nguyễn Hoàng Tú</t>
  </si>
  <si>
    <t>23020432</t>
  </si>
  <si>
    <t>Mai Minh Tùng</t>
  </si>
  <si>
    <t>23020434</t>
  </si>
  <si>
    <t>Nguyễn Khánh Tùng</t>
  </si>
  <si>
    <t>23020438</t>
  </si>
  <si>
    <t>Trần Doãn Thắng</t>
  </si>
  <si>
    <t>23020440</t>
  </si>
  <si>
    <t>Lường Minh Trí</t>
  </si>
  <si>
    <t>23020442</t>
  </si>
  <si>
    <t>Phạm Thế Trung</t>
  </si>
  <si>
    <t>23020444</t>
  </si>
  <si>
    <t>Nguyễn Văn Việt</t>
  </si>
  <si>
    <t>23020446</t>
  </si>
  <si>
    <t>Hoàng Minh Vũ</t>
  </si>
  <si>
    <t>Ấn định danh sách có 54 sinh viên./.</t>
  </si>
  <si>
    <t>24022245</t>
  </si>
  <si>
    <t>Bùi Tuấn An</t>
  </si>
  <si>
    <t>24022251</t>
  </si>
  <si>
    <t>Lê Đức Anh</t>
  </si>
  <si>
    <t>24022257</t>
  </si>
  <si>
    <t>Nguyễn Xuân Anh</t>
  </si>
  <si>
    <t>24022263</t>
  </si>
  <si>
    <t>Đào Duy Thái Bảo</t>
  </si>
  <si>
    <t>24022269</t>
  </si>
  <si>
    <t>Nguyễn Đức Bình</t>
  </si>
  <si>
    <t>24022275</t>
  </si>
  <si>
    <t>Đỗ Kiên Cường</t>
  </si>
  <si>
    <t>24022281</t>
  </si>
  <si>
    <t>Nguyễn Hải Đăng</t>
  </si>
  <si>
    <t>24022287</t>
  </si>
  <si>
    <t>Trần Khánh Đạt</t>
  </si>
  <si>
    <t>24022293</t>
  </si>
  <si>
    <t>Lê Trung Đức</t>
  </si>
  <si>
    <t>24022299</t>
  </si>
  <si>
    <t>Bùi Tiến Dũng</t>
  </si>
  <si>
    <t>24022311</t>
  </si>
  <si>
    <t>Ngô Đức Duy</t>
  </si>
  <si>
    <t>24022317</t>
  </si>
  <si>
    <t>Nguyễn Việt Hà</t>
  </si>
  <si>
    <t>24022323</t>
  </si>
  <si>
    <t>Nguyễn Thế Hiển</t>
  </si>
  <si>
    <t>24022329</t>
  </si>
  <si>
    <t>Nguyễn Đắc Trung Hiếu</t>
  </si>
  <si>
    <t>24022335</t>
  </si>
  <si>
    <t>Đinh Ích Minh Hoàng</t>
  </si>
  <si>
    <t>24022341</t>
  </si>
  <si>
    <t>Trương Huy Hoàng</t>
  </si>
  <si>
    <t>24022347</t>
  </si>
  <si>
    <t>Dương Việt Hưng</t>
  </si>
  <si>
    <t>24022353</t>
  </si>
  <si>
    <t>Đào Việt Huy</t>
  </si>
  <si>
    <t>24022359</t>
  </si>
  <si>
    <t>Hoàng Tuấn Khanh</t>
  </si>
  <si>
    <t>24022365</t>
  </si>
  <si>
    <t>Đào Minh Khoa</t>
  </si>
  <si>
    <t>24022371</t>
  </si>
  <si>
    <t>Hoàng Công Khôi</t>
  </si>
  <si>
    <t>24022377</t>
  </si>
  <si>
    <t>Lê Thanh Lâm</t>
  </si>
  <si>
    <t>24022383</t>
  </si>
  <si>
    <t>Lê Quyền Linh</t>
  </si>
  <si>
    <t>24022389</t>
  </si>
  <si>
    <t>Đỗ Hoàng Long</t>
  </si>
  <si>
    <t>24022395</t>
  </si>
  <si>
    <t>Nguyễn Tiến Mạnh</t>
  </si>
  <si>
    <t>24022401</t>
  </si>
  <si>
    <t>Dương Quang Minh</t>
  </si>
  <si>
    <t>24022407</t>
  </si>
  <si>
    <t>Nguyễn Tân Hoàng Minh</t>
  </si>
  <si>
    <t>24022413</t>
  </si>
  <si>
    <t>Trịnh Bình Minh</t>
  </si>
  <si>
    <t>24022419</t>
  </si>
  <si>
    <t>Quách Lê Hồng Ngọc</t>
  </si>
  <si>
    <t>24022425</t>
  </si>
  <si>
    <t>Vũ Đức Phong</t>
  </si>
  <si>
    <t>24022431</t>
  </si>
  <si>
    <t>Nguyễn Việt Phương</t>
  </si>
  <si>
    <t>24022437</t>
  </si>
  <si>
    <t>Nguyễn Sỹ Quyền</t>
  </si>
  <si>
    <t>24022443</t>
  </si>
  <si>
    <t>Nguyễn Lê Nam Sơn</t>
  </si>
  <si>
    <t>24022449</t>
  </si>
  <si>
    <t>Phạm Danh Thái</t>
  </si>
  <si>
    <t>24022455</t>
  </si>
  <si>
    <t>Phạm Công Thành</t>
  </si>
  <si>
    <t>24022461</t>
  </si>
  <si>
    <t>Phạm Văn Vương Thuận</t>
  </si>
  <si>
    <t>24022467</t>
  </si>
  <si>
    <t>Phạm Sỹ Toàn</t>
  </si>
  <si>
    <t>24022473</t>
  </si>
  <si>
    <t>Nguyễn Đức Trung</t>
  </si>
  <si>
    <t>24022479</t>
  </si>
  <si>
    <t>Nguyễn Quang Trường</t>
  </si>
  <si>
    <t>24022485</t>
  </si>
  <si>
    <t>Trần Công Tuấn</t>
  </si>
  <si>
    <t>24022491</t>
  </si>
  <si>
    <t>Đào Gia Thế Vũ</t>
  </si>
  <si>
    <t>Ấn định danh sách có 41 sinh viên./.</t>
  </si>
  <si>
    <t>24022246</t>
  </si>
  <si>
    <t>Nguyễn Bá An</t>
  </si>
  <si>
    <t>24022252</t>
  </si>
  <si>
    <t>Lê Hoàng Thảo Anh</t>
  </si>
  <si>
    <t>24022258</t>
  </si>
  <si>
    <t>Tống Đức Hồng Anh</t>
  </si>
  <si>
    <t>24022264</t>
  </si>
  <si>
    <t>Nguyễn Đức Vũ Bảo</t>
  </si>
  <si>
    <t>24022270</t>
  </si>
  <si>
    <t>Lê Hồng Phương Chi</t>
  </si>
  <si>
    <t>24022276</t>
  </si>
  <si>
    <t>Lê Mạnh Cường</t>
  </si>
  <si>
    <t>24022282</t>
  </si>
  <si>
    <t>24022288</t>
  </si>
  <si>
    <t>Trần Tiến Đạt</t>
  </si>
  <si>
    <t>24022294</t>
  </si>
  <si>
    <t>Nguyễn Minh Đức</t>
  </si>
  <si>
    <t>24022300</t>
  </si>
  <si>
    <t>Hà Đức Dũng</t>
  </si>
  <si>
    <t>24022306</t>
  </si>
  <si>
    <t>Nguyễn Tùng Dương</t>
  </si>
  <si>
    <t>24022312</t>
  </si>
  <si>
    <t>Nguyễn Bảo Duy</t>
  </si>
  <si>
    <t>24022318</t>
  </si>
  <si>
    <t>Trịnh Tuấn Hải</t>
  </si>
  <si>
    <t>24022330</t>
  </si>
  <si>
    <t>Trần Trung Hiếu</t>
  </si>
  <si>
    <t>24022336</t>
  </si>
  <si>
    <t>Hoàng Huy Hoàng</t>
  </si>
  <si>
    <t>24022342</t>
  </si>
  <si>
    <t>Đỗ Đức Hùng</t>
  </si>
  <si>
    <t>24022348</t>
  </si>
  <si>
    <t>Hà Huy Hưng</t>
  </si>
  <si>
    <t>24022354</t>
  </si>
  <si>
    <t>Doanh Quang Huy</t>
  </si>
  <si>
    <t>24022360</t>
  </si>
  <si>
    <t>Doãn Nam Khánh</t>
  </si>
  <si>
    <t>24022366</t>
  </si>
  <si>
    <t>Hà Anh Khoa</t>
  </si>
  <si>
    <t>24022372</t>
  </si>
  <si>
    <t>Nguyễn Đăng Khôi</t>
  </si>
  <si>
    <t>24022378</t>
  </si>
  <si>
    <t>Nguyễn Thành Lâm</t>
  </si>
  <si>
    <t>24022384</t>
  </si>
  <si>
    <t>Lê Thị Khánh Linh</t>
  </si>
  <si>
    <t>24022390</t>
  </si>
  <si>
    <t>Hoa Văn Long</t>
  </si>
  <si>
    <t>24022396</t>
  </si>
  <si>
    <t>Bùi Công Minh</t>
  </si>
  <si>
    <t>24022402</t>
  </si>
  <si>
    <t>Lê Công Minh</t>
  </si>
  <si>
    <t>24022408</t>
  </si>
  <si>
    <t>Nguyễn Thị Nhật Minh</t>
  </si>
  <si>
    <t>24022414</t>
  </si>
  <si>
    <t>24022420</t>
  </si>
  <si>
    <t>Dương Trọng Nguyên</t>
  </si>
  <si>
    <t>24022426</t>
  </si>
  <si>
    <t>Lê Việt Phú</t>
  </si>
  <si>
    <t>24022432</t>
  </si>
  <si>
    <t>Đỗ Mạnh Quân</t>
  </si>
  <si>
    <t>24022438</t>
  </si>
  <si>
    <t>Vũ Ngọc Quyền</t>
  </si>
  <si>
    <t>24022444</t>
  </si>
  <si>
    <t>Nguyễn Phúc Sơn</t>
  </si>
  <si>
    <t>24022450</t>
  </si>
  <si>
    <t>Tống Quang Thái</t>
  </si>
  <si>
    <t>24022456</t>
  </si>
  <si>
    <t>Trương Văn Thành</t>
  </si>
  <si>
    <t>24022462</t>
  </si>
  <si>
    <t>Nguyễn Huyền Thương</t>
  </si>
  <si>
    <t>24022468</t>
  </si>
  <si>
    <t>Tạ Văn Toàn</t>
  </si>
  <si>
    <t>24022474</t>
  </si>
  <si>
    <t>Nguyễn Quốc Trung</t>
  </si>
  <si>
    <t>24022480</t>
  </si>
  <si>
    <t>Nguyễn Thiên Trường</t>
  </si>
  <si>
    <t>24022486</t>
  </si>
  <si>
    <t>Trần Đoàn Minh Tuệ</t>
  </si>
  <si>
    <t>24022492</t>
  </si>
  <si>
    <t>Nguyễn Anh Vũ</t>
  </si>
  <si>
    <t>24022247</t>
  </si>
  <si>
    <t>Nguyễn Ngọc Bình An</t>
  </si>
  <si>
    <t>24022253</t>
  </si>
  <si>
    <t>Lê Vân Anh</t>
  </si>
  <si>
    <t>24022259</t>
  </si>
  <si>
    <t>Trần Quốc Anh</t>
  </si>
  <si>
    <t>24022265</t>
  </si>
  <si>
    <t>Nguyễn Phúc Gia Bảo</t>
  </si>
  <si>
    <t>24022271</t>
  </si>
  <si>
    <t>Lê Minh Chiến</t>
  </si>
  <si>
    <t>24022277</t>
  </si>
  <si>
    <t>Lê Ngọc Minh Cường</t>
  </si>
  <si>
    <t>24022283</t>
  </si>
  <si>
    <t>Nguyễn Quý Hải Đăng</t>
  </si>
  <si>
    <t>24022289</t>
  </si>
  <si>
    <t>Đồng Minh Đức</t>
  </si>
  <si>
    <t>24022295</t>
  </si>
  <si>
    <t>Nguyễn Việt Đức</t>
  </si>
  <si>
    <t>24022301</t>
  </si>
  <si>
    <t>24022307</t>
  </si>
  <si>
    <t>Phạm Thái Dương</t>
  </si>
  <si>
    <t>24022313</t>
  </si>
  <si>
    <t>Nguyễn Sơn Duy</t>
  </si>
  <si>
    <t>24022319</t>
  </si>
  <si>
    <t>Nguyễn Cảnh Hào</t>
  </si>
  <si>
    <t>24022325</t>
  </si>
  <si>
    <t>Ngô Trọng Hiệp</t>
  </si>
  <si>
    <t>24022331</t>
  </si>
  <si>
    <t>Văn Đức Hiếu</t>
  </si>
  <si>
    <t>24022337</t>
  </si>
  <si>
    <t>Lương Quang Hoàng</t>
  </si>
  <si>
    <t>24022343</t>
  </si>
  <si>
    <t>Hoàng Quốc Hùng</t>
  </si>
  <si>
    <t>24022349</t>
  </si>
  <si>
    <t>Nguyễn Duy Hưng</t>
  </si>
  <si>
    <t>24022355</t>
  </si>
  <si>
    <t>Khổng Quang Huy</t>
  </si>
  <si>
    <t>24022361</t>
  </si>
  <si>
    <t>Nguyễn Duy Khánh</t>
  </si>
  <si>
    <t>24022367</t>
  </si>
  <si>
    <t>Lê Anh Khoa</t>
  </si>
  <si>
    <t>24022373</t>
  </si>
  <si>
    <t>Nguyễn Công Kiên</t>
  </si>
  <si>
    <t>24022379</t>
  </si>
  <si>
    <t>Phạm Thanh Lâm</t>
  </si>
  <si>
    <t>24022385</t>
  </si>
  <si>
    <t>Phạm Thị Khánh Linh</t>
  </si>
  <si>
    <t>24022391</t>
  </si>
  <si>
    <t>Nguyễn Đức Long</t>
  </si>
  <si>
    <t>24022397</t>
  </si>
  <si>
    <t>Đặng Quang Minh</t>
  </si>
  <si>
    <t>24022403</t>
  </si>
  <si>
    <t>Nguyễn Đoàn Nhật Minh</t>
  </si>
  <si>
    <t>24022409</t>
  </si>
  <si>
    <t>Phạm Quang Minh</t>
  </si>
  <si>
    <t>24022415</t>
  </si>
  <si>
    <t>Phạm Bá Nam</t>
  </si>
  <si>
    <t>24022421</t>
  </si>
  <si>
    <t>Trần Hoàng Nguyên</t>
  </si>
  <si>
    <t>24022427</t>
  </si>
  <si>
    <t>Nguyễn Đình Phú</t>
  </si>
  <si>
    <t>24022433</t>
  </si>
  <si>
    <t>Lê Hoàng Quân</t>
  </si>
  <si>
    <t>24022439</t>
  </si>
  <si>
    <t>Lê Văn Sang</t>
  </si>
  <si>
    <t>24022445</t>
  </si>
  <si>
    <t>Nguyễn Sỹ Trường Sơn</t>
  </si>
  <si>
    <t>24022451</t>
  </si>
  <si>
    <t>Trần Quang Thái</t>
  </si>
  <si>
    <t>24022457</t>
  </si>
  <si>
    <t>Hà Ngọc Thiện</t>
  </si>
  <si>
    <t>24022463</t>
  </si>
  <si>
    <t>Đàm Quang Tiến</t>
  </si>
  <si>
    <t>24022469</t>
  </si>
  <si>
    <t>Trịnh Kế Toàn</t>
  </si>
  <si>
    <t>24022475</t>
  </si>
  <si>
    <t>Nguyễn Văn Trung</t>
  </si>
  <si>
    <t>24022481</t>
  </si>
  <si>
    <t>Nguyễn Tất Tú</t>
  </si>
  <si>
    <t>24022487</t>
  </si>
  <si>
    <t>Nguyễn Văn Tùng</t>
  </si>
  <si>
    <t>24022493</t>
  </si>
  <si>
    <t>Nguyễn Văn Vũ</t>
  </si>
  <si>
    <t>Ấn định danh sách có 42 sinh viên./.</t>
  </si>
  <si>
    <t>24022248</t>
  </si>
  <si>
    <t>Hoàng Hải Anh</t>
  </si>
  <si>
    <t>24022254</t>
  </si>
  <si>
    <t>Nguyễn Công Anh</t>
  </si>
  <si>
    <t>24022260</t>
  </si>
  <si>
    <t>Vũ Hải Anh</t>
  </si>
  <si>
    <t>24022266</t>
  </si>
  <si>
    <t>Nguyễn Xuân Bảo</t>
  </si>
  <si>
    <t>24022272</t>
  </si>
  <si>
    <t>Nguyễn Hoàng Công</t>
  </si>
  <si>
    <t>24022278</t>
  </si>
  <si>
    <t>Tạ Mạnh Cường</t>
  </si>
  <si>
    <t>24022290</t>
  </si>
  <si>
    <t>Dương Hoàng Đức</t>
  </si>
  <si>
    <t>24022296</t>
  </si>
  <si>
    <t>Phạm Lê Việt Đức</t>
  </si>
  <si>
    <t>24022302</t>
  </si>
  <si>
    <t>Nguyễn Trung Đức Dũng</t>
  </si>
  <si>
    <t>24022308</t>
  </si>
  <si>
    <t>Trần Hữu Dương</t>
  </si>
  <si>
    <t>24022314</t>
  </si>
  <si>
    <t>Trần Bùi Hà Giang</t>
  </si>
  <si>
    <t>24022320</t>
  </si>
  <si>
    <t>Võ Văn Hậu</t>
  </si>
  <si>
    <t>24022326</t>
  </si>
  <si>
    <t>Hoàng Mạnh Hiếu</t>
  </si>
  <si>
    <t>24022332</t>
  </si>
  <si>
    <t>Cao Huy Hòa</t>
  </si>
  <si>
    <t>24022338</t>
  </si>
  <si>
    <t>24022344</t>
  </si>
  <si>
    <t>Nguyễn Viết Hùng</t>
  </si>
  <si>
    <t>24022350</t>
  </si>
  <si>
    <t>Phạm Thế Hưng</t>
  </si>
  <si>
    <t>24022356</t>
  </si>
  <si>
    <t>Nguyễn Minh Huy</t>
  </si>
  <si>
    <t>24022362</t>
  </si>
  <si>
    <t>Nguyễn Quốc Khánh</t>
  </si>
  <si>
    <t>24022368</t>
  </si>
  <si>
    <t>Nguyễn Minh Khoa</t>
  </si>
  <si>
    <t>24022374</t>
  </si>
  <si>
    <t>Nguyễn Trung Kiên</t>
  </si>
  <si>
    <t>24022380</t>
  </si>
  <si>
    <t>Phạm Tùng Lâm</t>
  </si>
  <si>
    <t>24022386</t>
  </si>
  <si>
    <t>Trương Ái Linh</t>
  </si>
  <si>
    <t>24022392</t>
  </si>
  <si>
    <t>Đặng Duy Mạnh</t>
  </si>
  <si>
    <t>24022398</t>
  </si>
  <si>
    <t>Đinh Quang Minh</t>
  </si>
  <si>
    <t>24022404</t>
  </si>
  <si>
    <t>24022410</t>
  </si>
  <si>
    <t>24022416</t>
  </si>
  <si>
    <t>Phạm Vũ Nam</t>
  </si>
  <si>
    <t>24022422</t>
  </si>
  <si>
    <t>Nguyễn Thiện Nhân</t>
  </si>
  <si>
    <t>24022434</t>
  </si>
  <si>
    <t>24022440</t>
  </si>
  <si>
    <t>Nguyễn Quang Sang</t>
  </si>
  <si>
    <t>24022446</t>
  </si>
  <si>
    <t>Vũ Ngọc Sơn</t>
  </si>
  <si>
    <t>24022452</t>
  </si>
  <si>
    <t>Đỗ Duy Thành</t>
  </si>
  <si>
    <t>24022458</t>
  </si>
  <si>
    <t>Đỗ Khắc Phúc Thịnh</t>
  </si>
  <si>
    <t>24022464</t>
  </si>
  <si>
    <t>Phạm Quang Tiến</t>
  </si>
  <si>
    <t>24022470</t>
  </si>
  <si>
    <t>Nguyễn Thị Hiền Trang</t>
  </si>
  <si>
    <t>24022476</t>
  </si>
  <si>
    <t>Phạm Thành Trung</t>
  </si>
  <si>
    <t>24022482</t>
  </si>
  <si>
    <t>Nguyễn Anh Tuấn</t>
  </si>
  <si>
    <t>24022488</t>
  </si>
  <si>
    <t>Phạm Nguyễn Xuân Tùng</t>
  </si>
  <si>
    <t>24022494</t>
  </si>
  <si>
    <t>Trần Hoàng Vũ</t>
  </si>
  <si>
    <t>Ấn định danh sách có 40 sinh viên./.</t>
  </si>
  <si>
    <t>24022249</t>
  </si>
  <si>
    <t>Hoàng Tuấn Anh</t>
  </si>
  <si>
    <t>24022255</t>
  </si>
  <si>
    <t>Nguyễn Hồng Anh</t>
  </si>
  <si>
    <t>24022261</t>
  </si>
  <si>
    <t>Vũ Thế Anh</t>
  </si>
  <si>
    <t>24022267</t>
  </si>
  <si>
    <t>Phạm Gia Bảo</t>
  </si>
  <si>
    <t>24022273</t>
  </si>
  <si>
    <t>Nguyễn Thị Thu Cúc</t>
  </si>
  <si>
    <t>24022279</t>
  </si>
  <si>
    <t>Vũ Việt Cường</t>
  </si>
  <si>
    <t>24022285</t>
  </si>
  <si>
    <t>Nguyễn Danh Đạt</t>
  </si>
  <si>
    <t>24022291</t>
  </si>
  <si>
    <t>Lê Minh Đức</t>
  </si>
  <si>
    <t>24022297</t>
  </si>
  <si>
    <t>Phan Anh Đức</t>
  </si>
  <si>
    <t>24022303</t>
  </si>
  <si>
    <t>Vũ Hoàng Dũng</t>
  </si>
  <si>
    <t>24022309</t>
  </si>
  <si>
    <t>Trần Tùng Dương</t>
  </si>
  <si>
    <t>24022315</t>
  </si>
  <si>
    <t>Chu Việt Hà</t>
  </si>
  <si>
    <t>24022321</t>
  </si>
  <si>
    <t>Nguyễn Thị Hiền</t>
  </si>
  <si>
    <t>24022327</t>
  </si>
  <si>
    <t>Lê Huy Hiếu</t>
  </si>
  <si>
    <t>24022333</t>
  </si>
  <si>
    <t>Nguyễn Hữu Hòa</t>
  </si>
  <si>
    <t>24022339</t>
  </si>
  <si>
    <t>Nguyễn Minh Hoàng</t>
  </si>
  <si>
    <t>24022345</t>
  </si>
  <si>
    <t>Bùi Quang Hưng</t>
  </si>
  <si>
    <t>24022357</t>
  </si>
  <si>
    <t>Phạm Gia Hồ Huy</t>
  </si>
  <si>
    <t>24022363</t>
  </si>
  <si>
    <t>Nguyễn Tiến Ngọc Khánh</t>
  </si>
  <si>
    <t>24022369</t>
  </si>
  <si>
    <t>Phạm Đăng Khoa</t>
  </si>
  <si>
    <t>24022375</t>
  </si>
  <si>
    <t>Trần Trung Kiên</t>
  </si>
  <si>
    <t>24022381</t>
  </si>
  <si>
    <t>Bùi Quang Lê</t>
  </si>
  <si>
    <t>24022387</t>
  </si>
  <si>
    <t>Vũ Hoàng Diệu Linh</t>
  </si>
  <si>
    <t>24022393</t>
  </si>
  <si>
    <t>Đoàn Quang Mạnh</t>
  </si>
  <si>
    <t>24022399</t>
  </si>
  <si>
    <t>Đỗ Hoàng Minh</t>
  </si>
  <si>
    <t>24022405</t>
  </si>
  <si>
    <t>24022411</t>
  </si>
  <si>
    <t>Phạm Văn Minh</t>
  </si>
  <si>
    <t>24022417</t>
  </si>
  <si>
    <t>Lê Tiến Nghĩa</t>
  </si>
  <si>
    <t>24022423</t>
  </si>
  <si>
    <t>Đặng Minh Nhật</t>
  </si>
  <si>
    <t>24022435</t>
  </si>
  <si>
    <t>Trần Đức Quang</t>
  </si>
  <si>
    <t>24022441</t>
  </si>
  <si>
    <t>Lưu Uyên Sơn</t>
  </si>
  <si>
    <t>24022447</t>
  </si>
  <si>
    <t>Lưu Xuân Tân</t>
  </si>
  <si>
    <t>24022453</t>
  </si>
  <si>
    <t>Lê Tiến Thành</t>
  </si>
  <si>
    <t>24022459</t>
  </si>
  <si>
    <t>Trần Đức Thịnh</t>
  </si>
  <si>
    <t>24022465</t>
  </si>
  <si>
    <t>Trần Trung Tín</t>
  </si>
  <si>
    <t>24022471</t>
  </si>
  <si>
    <t>Trần Bình Trọng</t>
  </si>
  <si>
    <t>24022477</t>
  </si>
  <si>
    <t>Trần Đức Trung</t>
  </si>
  <si>
    <t>24022483</t>
  </si>
  <si>
    <t>Trần Anh Tuấn</t>
  </si>
  <si>
    <t>24022489</t>
  </si>
  <si>
    <t>Đào Văn Việt</t>
  </si>
  <si>
    <t>Ấn định danh sách có 39 sinh viên./.</t>
  </si>
  <si>
    <t>24022250</t>
  </si>
  <si>
    <t>24022256</t>
  </si>
  <si>
    <t>Nguyễn Thị Lan Anh</t>
  </si>
  <si>
    <t>24022262</t>
  </si>
  <si>
    <t>Nguyễn Xuân Bách</t>
  </si>
  <si>
    <t>24022274</t>
  </si>
  <si>
    <t>Đinh Mạnh Cường</t>
  </si>
  <si>
    <t>24022280</t>
  </si>
  <si>
    <t>Hoàng Ngọc Đăng</t>
  </si>
  <si>
    <t>24022286</t>
  </si>
  <si>
    <t>Nguyễn Trọng Đạt</t>
  </si>
  <si>
    <t>24022292</t>
  </si>
  <si>
    <t>24022298</t>
  </si>
  <si>
    <t>Trịnh Minh Đức</t>
  </si>
  <si>
    <t>24022304</t>
  </si>
  <si>
    <t>Lê Đỗ Tùng Dương</t>
  </si>
  <si>
    <t>24022310</t>
  </si>
  <si>
    <t>Lê Tuấn Duy</t>
  </si>
  <si>
    <t>24022316</t>
  </si>
  <si>
    <t>Đỗ Thị Ngọc Hà</t>
  </si>
  <si>
    <t>24022322</t>
  </si>
  <si>
    <t>Nguyễn Bá Hiển</t>
  </si>
  <si>
    <t>24022328</t>
  </si>
  <si>
    <t>Lê Nho Minh Hiếu</t>
  </si>
  <si>
    <t>24022334</t>
  </si>
  <si>
    <t>Nguyễn Tiến Hoan</t>
  </si>
  <si>
    <t>24022340</t>
  </si>
  <si>
    <t>Trần Duy Hoàng</t>
  </si>
  <si>
    <t>24022346</t>
  </si>
  <si>
    <t>Đỗ Duy Hưng</t>
  </si>
  <si>
    <t>24022352</t>
  </si>
  <si>
    <t>Nguyễn Tiến Hưởng</t>
  </si>
  <si>
    <t>24022358</t>
  </si>
  <si>
    <t>Trần Đỗ Khải</t>
  </si>
  <si>
    <t>24022364</t>
  </si>
  <si>
    <t>Tạ Duy Khánh</t>
  </si>
  <si>
    <t>24022370</t>
  </si>
  <si>
    <t>Phùng Hữu Khoa</t>
  </si>
  <si>
    <t>24022376</t>
  </si>
  <si>
    <t>Trần Tuấn Kiệt</t>
  </si>
  <si>
    <t>24022388</t>
  </si>
  <si>
    <t>Nguyễn Xuân Lộc</t>
  </si>
  <si>
    <t>24022394</t>
  </si>
  <si>
    <t>Nguyễn Đức Mạnh</t>
  </si>
  <si>
    <t>24022400</t>
  </si>
  <si>
    <t>Dương Đức Minh</t>
  </si>
  <si>
    <t>24022406</t>
  </si>
  <si>
    <t>24022418</t>
  </si>
  <si>
    <t>Vũ Tuấn Nghĩa</t>
  </si>
  <si>
    <t>24022424</t>
  </si>
  <si>
    <t>Nguyễn Gia Phát</t>
  </si>
  <si>
    <t>24022430</t>
  </si>
  <si>
    <t>Nguyễn Tiến Phương</t>
  </si>
  <si>
    <t>24022436</t>
  </si>
  <si>
    <t>Vũ Đình Quý</t>
  </si>
  <si>
    <t>24022442</t>
  </si>
  <si>
    <t>Nguyễn Hà Sơn</t>
  </si>
  <si>
    <t>24022454</t>
  </si>
  <si>
    <t>Lê Việt Thành</t>
  </si>
  <si>
    <t>24022460</t>
  </si>
  <si>
    <t>24022466</t>
  </si>
  <si>
    <t>Lê Toàn</t>
  </si>
  <si>
    <t>24022472</t>
  </si>
  <si>
    <t>Đỗ Thành Trung</t>
  </si>
  <si>
    <t>24022478</t>
  </si>
  <si>
    <t>Đinh Văn Trường</t>
  </si>
  <si>
    <t>24022484</t>
  </si>
  <si>
    <t>24022490</t>
  </si>
  <si>
    <t>Nguyễn Quang Vinh</t>
  </si>
  <si>
    <t>Ấn định danh sách có 37 sinh viên./.</t>
  </si>
  <si>
    <t>Điểm tự ĐG</t>
  </si>
  <si>
    <t>Điểm BCS</t>
  </si>
  <si>
    <t>Điểm GVCN</t>
  </si>
  <si>
    <t>HĐ cấp Khoa/Viện</t>
  </si>
  <si>
    <t>LỚP QH-2022-I/CQ-AI1, HỌC KỲ 2, NĂM HỌC 2024-2025</t>
  </si>
  <si>
    <t>Ấn định danh sách có 77 sinh viên./.</t>
  </si>
  <si>
    <t>LỚP QH-2022-I/CQ-AI2, HỌC KỲ 2, NĂM HỌC 23-24</t>
  </si>
  <si>
    <t>Ấn định danh sách có 75 sinh viên./.</t>
  </si>
  <si>
    <t>LỚP QH-2023-I/CQ-AI1, HỌC KỲ 2, NĂM HỌC 2024-2025</t>
  </si>
  <si>
    <t>LỚP QH-2023-I/CQ-AI2, HỌC KỲ 2, NĂM HỌC 2024-2025</t>
  </si>
  <si>
    <t>LỚP QH-2024-I/CQ-AI1, HỌC KỲ 2, NĂM HỌC 2024-2025</t>
  </si>
  <si>
    <t>LỚP QH-2024-I/CQ-AI4, HỌC KỲ 2, NĂM HỌC 2024-2025</t>
  </si>
  <si>
    <t>LỚP QH-2024-I/CQ-AI5, HỌC KỲ 2, NĂM HỌC 2024-2025</t>
  </si>
  <si>
    <t>LỚP QH-2024-I/CQ-AI6, HỌC KỲ 2, NĂM HỌC 2024-2025</t>
  </si>
  <si>
    <t>BẢNG TỔNG HỢP KẾT QUẢ RÈN LUYỆN CỦA SINH VIÊN
 VIỆN TRÍ TUỆ NHÂN TẠO 
HỌC KỲ II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</si>
</sst>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/>
    <xf numFmtId="0" fontId="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0" applyNumberFormat="1"/>
    <xf numFmtId="0" fontId="13" fillId="0" borderId="7" xfId="0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49" fontId="14" fillId="0" borderId="7" xfId="0" applyNumberFormat="1" applyFont="1" applyBorder="1"/>
    <xf numFmtId="0" fontId="14" fillId="0" borderId="7" xfId="0" applyFont="1" applyBorder="1" applyAlignment="1">
      <alignment wrapText="1"/>
    </xf>
    <xf numFmtId="165" fontId="14" fillId="0" borderId="7" xfId="0" applyNumberFormat="1" applyFont="1" applyBorder="1" applyAlignment="1">
      <alignment wrapText="1"/>
    </xf>
    <xf numFmtId="0" fontId="14" fillId="0" borderId="7" xfId="0" applyFont="1" applyBorder="1"/>
    <xf numFmtId="0" fontId="14" fillId="0" borderId="7" xfId="0" applyFont="1" applyBorder="1" applyAlignment="1" applyProtection="1">
      <alignment vertical="center"/>
      <protection locked="0"/>
    </xf>
    <xf numFmtId="165" fontId="14" fillId="0" borderId="7" xfId="0" applyNumberFormat="1" applyFont="1" applyBorder="1" applyAlignment="1">
      <alignment horizontal="center" wrapText="1"/>
    </xf>
    <xf numFmtId="49" fontId="14" fillId="0" borderId="7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</xdr:row>
      <xdr:rowOff>0</xdr:rowOff>
    </xdr:from>
    <xdr:to>
      <xdr:col>10</xdr:col>
      <xdr:colOff>38100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14720FC-9061-46DC-9B48-BE7A52CF7BB1}"/>
            </a:ext>
          </a:extLst>
        </xdr:cNvPr>
        <xdr:cNvCxnSpPr/>
      </xdr:nvCxnSpPr>
      <xdr:spPr>
        <a:xfrm>
          <a:off x="5876925" y="419100"/>
          <a:ext cx="1752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3A029A-417B-49C0-AA0C-E97F219D82FE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37B1558-0C80-49AC-8422-5913062DC6F1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87F6817-75A5-4B43-A23F-0365AC143BA0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8C0C976-E8CD-4933-A265-5A4496018944}"/>
            </a:ext>
          </a:extLst>
        </xdr:cNvPr>
        <xdr:cNvCxnSpPr/>
      </xdr:nvCxnSpPr>
      <xdr:spPr>
        <a:xfrm>
          <a:off x="1733550" y="361950"/>
          <a:ext cx="74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19050</xdr:rowOff>
    </xdr:from>
    <xdr:to>
      <xdr:col>12</xdr:col>
      <xdr:colOff>371475</xdr:colOff>
      <xdr:row>2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2D9863A-CF29-41DD-B7A7-C6B3E734B6E6}"/>
            </a:ext>
          </a:extLst>
        </xdr:cNvPr>
        <xdr:cNvCxnSpPr/>
      </xdr:nvCxnSpPr>
      <xdr:spPr>
        <a:xfrm>
          <a:off x="8372475" y="4000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9525</xdr:rowOff>
    </xdr:from>
    <xdr:to>
      <xdr:col>10</xdr:col>
      <xdr:colOff>295275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E6B4B56-342A-4431-8566-E9E62EFA7173}"/>
            </a:ext>
          </a:extLst>
        </xdr:cNvPr>
        <xdr:cNvCxnSpPr/>
      </xdr:nvCxnSpPr>
      <xdr:spPr>
        <a:xfrm>
          <a:off x="4848225" y="428625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ECF3DC7-BB1D-4AEF-85C5-6872FFDFAA51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9525</xdr:rowOff>
    </xdr:from>
    <xdr:to>
      <xdr:col>10</xdr:col>
      <xdr:colOff>295275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2B6A36-2184-458A-B7C0-0D43E4979861}"/>
            </a:ext>
          </a:extLst>
        </xdr:cNvPr>
        <xdr:cNvCxnSpPr/>
      </xdr:nvCxnSpPr>
      <xdr:spPr>
        <a:xfrm>
          <a:off x="4848225" y="428625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5569D4-873C-4377-9BCC-7CCF61FC1308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151027B-BC16-46F9-BAE7-10BB463EF5C0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9F7A8DF-3356-43DA-AF94-10C1C9B6BC4D}"/>
            </a:ext>
          </a:extLst>
        </xdr:cNvPr>
        <xdr:cNvCxnSpPr/>
      </xdr:nvCxnSpPr>
      <xdr:spPr>
        <a:xfrm>
          <a:off x="962025" y="419100"/>
          <a:ext cx="1533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8CDE41-A9CE-4B8F-8F38-66C419233A5B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8607E40-0B1D-41A3-913E-ADAEAD9F475C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2660652-55BA-4135-A860-B210313812E7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CDAD56-17AA-4867-A3F5-75F188D86BBD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0D65190-5353-4A23-B8E1-31D69EA6DEDB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9CEFA8-16CE-4D0B-9950-7644F220A5ED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E2C0D82-DFC9-4568-A476-E6BE396143A7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5FD023-5074-4E2A-9FEA-1FC9E64FE4BA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</xdr:row>
      <xdr:rowOff>9525</xdr:rowOff>
    </xdr:from>
    <xdr:to>
      <xdr:col>10</xdr:col>
      <xdr:colOff>19050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35511AE-BC62-4707-93E8-5B76FAB93B2C}"/>
            </a:ext>
          </a:extLst>
        </xdr:cNvPr>
        <xdr:cNvCxnSpPr/>
      </xdr:nvCxnSpPr>
      <xdr:spPr>
        <a:xfrm>
          <a:off x="6057900" y="4286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E2B5DFA-C59C-481F-B22A-8E87CCC8A9C6}"/>
            </a:ext>
          </a:extLst>
        </xdr:cNvPr>
        <xdr:cNvCxnSpPr/>
      </xdr:nvCxnSpPr>
      <xdr:spPr>
        <a:xfrm>
          <a:off x="1019175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6016-B411-4015-B870-FF42817A8F0B}">
  <dimension ref="A1:K91"/>
  <sheetViews>
    <sheetView topLeftCell="A69" zoomScaleNormal="100" workbookViewId="0">
      <selection activeCell="D105" sqref="D105"/>
    </sheetView>
  </sheetViews>
  <sheetFormatPr defaultRowHeight="14.25" x14ac:dyDescent="0.2"/>
  <cols>
    <col min="1" max="1" width="6.375" style="12" customWidth="1"/>
    <col min="2" max="2" width="11.25" customWidth="1"/>
    <col min="3" max="3" width="21.75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2.3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1039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" t="s">
        <v>10</v>
      </c>
      <c r="K10" s="5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2" t="s">
        <v>184</v>
      </c>
      <c r="C13" s="23" t="s">
        <v>185</v>
      </c>
      <c r="D13" s="24">
        <v>38278</v>
      </c>
      <c r="E13" s="25">
        <f>VLOOKUP(B13,[1]Sheet1!B$4:L$8446,4,0)</f>
        <v>80</v>
      </c>
      <c r="F13" s="25">
        <f>VLOOKUP(B13,[1]Sheet1!B$4:F$8446,5,0)</f>
        <v>75</v>
      </c>
      <c r="G13" s="25">
        <f>VLOOKUP(B13,[1]Sheet1!B$4:J$8446,6,0)</f>
        <v>75</v>
      </c>
      <c r="H13" s="25">
        <f>VLOOKUP(B13,[1]Sheet1!B$4:H$8446,7,0)</f>
        <v>75</v>
      </c>
      <c r="I13" s="26" t="str">
        <f t="shared" ref="I13:K76" si="0">IF(H13&gt;=90,"Xuất sắc",IF(H13&gt;=80,"Tốt", IF(H13&gt;=65,"Khá",IF(H13&gt;=50,"Trung bình", IF(H13&gt;=35, "Yếu", "Kém")))))</f>
        <v>Khá</v>
      </c>
      <c r="J13" s="25">
        <f>VLOOKUP(B13,[1]Sheet1!B$4:K$8446,9,0)</f>
        <v>75</v>
      </c>
      <c r="K13" s="26" t="str">
        <f t="shared" si="0"/>
        <v>Khá</v>
      </c>
    </row>
    <row r="14" spans="1:11" ht="15.75" x14ac:dyDescent="0.25">
      <c r="A14" s="14">
        <v>2</v>
      </c>
      <c r="B14" s="22" t="s">
        <v>94</v>
      </c>
      <c r="C14" s="23" t="s">
        <v>95</v>
      </c>
      <c r="D14" s="24">
        <v>38322</v>
      </c>
      <c r="E14" s="25">
        <f>VLOOKUP(B14,[1]Sheet1!B$4:L$8446,4,0)</f>
        <v>92</v>
      </c>
      <c r="F14" s="25">
        <f>VLOOKUP(B14,[1]Sheet1!B$4:F$8446,5,0)</f>
        <v>92</v>
      </c>
      <c r="G14" s="25">
        <f>VLOOKUP(B14,[1]Sheet1!B$4:J$8446,6,0)</f>
        <v>92</v>
      </c>
      <c r="H14" s="25">
        <f>VLOOKUP(B14,[1]Sheet1!B$4:H$8446,7,0)</f>
        <v>92</v>
      </c>
      <c r="I14" s="26" t="str">
        <f t="shared" si="0"/>
        <v>Xuất sắc</v>
      </c>
      <c r="J14" s="25">
        <f>VLOOKUP(B14,[1]Sheet1!B$4:K$8446,9,0)</f>
        <v>92</v>
      </c>
      <c r="K14" s="26" t="str">
        <f t="shared" si="0"/>
        <v>Xuất sắc</v>
      </c>
    </row>
    <row r="15" spans="1:11" ht="15.75" x14ac:dyDescent="0.25">
      <c r="A15" s="14">
        <v>3</v>
      </c>
      <c r="B15" s="22" t="s">
        <v>84</v>
      </c>
      <c r="C15" s="23" t="s">
        <v>85</v>
      </c>
      <c r="D15" s="24">
        <v>38076</v>
      </c>
      <c r="E15" s="25">
        <f>VLOOKUP(B15,[1]Sheet1!B$4:L$8446,4,0)</f>
        <v>90</v>
      </c>
      <c r="F15" s="25">
        <f>VLOOKUP(B15,[1]Sheet1!B$4:F$8446,5,0)</f>
        <v>90</v>
      </c>
      <c r="G15" s="25">
        <f>VLOOKUP(B15,[1]Sheet1!B$4:J$8446,6,0)</f>
        <v>90</v>
      </c>
      <c r="H15" s="25">
        <f>VLOOKUP(B15,[1]Sheet1!B$4:H$8446,7,0)</f>
        <v>90</v>
      </c>
      <c r="I15" s="26" t="str">
        <f t="shared" si="0"/>
        <v>Xuất sắc</v>
      </c>
      <c r="J15" s="25">
        <f>VLOOKUP(B15,[1]Sheet1!B$4:K$8446,9,0)</f>
        <v>90</v>
      </c>
      <c r="K15" s="26" t="str">
        <f t="shared" si="0"/>
        <v>Xuất sắc</v>
      </c>
    </row>
    <row r="16" spans="1:11" ht="15.75" x14ac:dyDescent="0.25">
      <c r="A16" s="14">
        <v>4</v>
      </c>
      <c r="B16" s="22" t="s">
        <v>134</v>
      </c>
      <c r="C16" s="23" t="s">
        <v>135</v>
      </c>
      <c r="D16" s="24">
        <v>38196</v>
      </c>
      <c r="E16" s="25">
        <f>VLOOKUP(B16,[1]Sheet1!B$4:L$8446,4,0)</f>
        <v>90</v>
      </c>
      <c r="F16" s="25">
        <f>VLOOKUP(B16,[1]Sheet1!B$4:F$8446,5,0)</f>
        <v>85</v>
      </c>
      <c r="G16" s="25">
        <f>VLOOKUP(B16,[1]Sheet1!B$4:J$8446,6,0)</f>
        <v>85</v>
      </c>
      <c r="H16" s="25">
        <f>VLOOKUP(B16,[1]Sheet1!B$4:H$8446,7,0)</f>
        <v>85</v>
      </c>
      <c r="I16" s="26" t="str">
        <f t="shared" si="0"/>
        <v>Tốt</v>
      </c>
      <c r="J16" s="25">
        <f>VLOOKUP(B16,[1]Sheet1!B$4:K$8446,9,0)</f>
        <v>85</v>
      </c>
      <c r="K16" s="26" t="str">
        <f t="shared" si="0"/>
        <v>Tốt</v>
      </c>
    </row>
    <row r="17" spans="1:11" ht="15.75" x14ac:dyDescent="0.25">
      <c r="A17" s="14">
        <v>5</v>
      </c>
      <c r="B17" s="22" t="s">
        <v>86</v>
      </c>
      <c r="C17" s="23" t="s">
        <v>87</v>
      </c>
      <c r="D17" s="24">
        <v>38204</v>
      </c>
      <c r="E17" s="25">
        <f>VLOOKUP(B17,[1]Sheet1!B$4:L$8446,4,0)</f>
        <v>80</v>
      </c>
      <c r="F17" s="25">
        <f>VLOOKUP(B17,[1]Sheet1!B$4:F$8446,5,0)</f>
        <v>75</v>
      </c>
      <c r="G17" s="25">
        <f>VLOOKUP(B17,[1]Sheet1!B$4:J$8446,6,0)</f>
        <v>75</v>
      </c>
      <c r="H17" s="25">
        <f>VLOOKUP(B17,[1]Sheet1!B$4:H$8446,7,0)</f>
        <v>75</v>
      </c>
      <c r="I17" s="26" t="str">
        <f t="shared" si="0"/>
        <v>Khá</v>
      </c>
      <c r="J17" s="25">
        <f>VLOOKUP(B17,[1]Sheet1!B$4:K$8446,9,0)</f>
        <v>75</v>
      </c>
      <c r="K17" s="26" t="str">
        <f t="shared" si="0"/>
        <v>Khá</v>
      </c>
    </row>
    <row r="18" spans="1:11" ht="15.75" x14ac:dyDescent="0.25">
      <c r="A18" s="14">
        <v>6</v>
      </c>
      <c r="B18" s="22" t="s">
        <v>160</v>
      </c>
      <c r="C18" s="23" t="s">
        <v>161</v>
      </c>
      <c r="D18" s="24">
        <v>38221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0"/>
        <v>Xuất sắc</v>
      </c>
    </row>
    <row r="19" spans="1:11" ht="15.75" x14ac:dyDescent="0.25">
      <c r="A19" s="14">
        <v>7</v>
      </c>
      <c r="B19" s="22" t="s">
        <v>44</v>
      </c>
      <c r="C19" s="23" t="s">
        <v>45</v>
      </c>
      <c r="D19" s="24">
        <v>38224</v>
      </c>
      <c r="E19" s="25">
        <f>VLOOKUP(B19,[1]Sheet1!B$4:L$8446,4,0)</f>
        <v>90</v>
      </c>
      <c r="F19" s="25">
        <f>VLOOKUP(B19,[1]Sheet1!B$4:F$8446,5,0)</f>
        <v>90</v>
      </c>
      <c r="G19" s="25">
        <f>VLOOKUP(B19,[1]Sheet1!B$4:J$8446,6,0)</f>
        <v>90</v>
      </c>
      <c r="H19" s="25">
        <f>VLOOKUP(B19,[1]Sheet1!B$4:H$8446,7,0)</f>
        <v>90</v>
      </c>
      <c r="I19" s="26" t="str">
        <f t="shared" si="0"/>
        <v>Xuất sắc</v>
      </c>
      <c r="J19" s="25">
        <f>VLOOKUP(B19,[1]Sheet1!B$4:K$8446,9,0)</f>
        <v>90</v>
      </c>
      <c r="K19" s="26" t="str">
        <f t="shared" si="0"/>
        <v>Xuất sắc</v>
      </c>
    </row>
    <row r="20" spans="1:11" ht="15.75" x14ac:dyDescent="0.25">
      <c r="A20" s="14">
        <v>8</v>
      </c>
      <c r="B20" s="22" t="s">
        <v>106</v>
      </c>
      <c r="C20" s="23" t="s">
        <v>107</v>
      </c>
      <c r="D20" s="24">
        <v>38298</v>
      </c>
      <c r="E20" s="25">
        <f>VLOOKUP(B20,[1]Sheet1!B$4:L$8446,4,0)</f>
        <v>70</v>
      </c>
      <c r="F20" s="25">
        <f>VLOOKUP(B20,[1]Sheet1!B$4:F$8446,5,0)</f>
        <v>72</v>
      </c>
      <c r="G20" s="25">
        <f>VLOOKUP(B20,[1]Sheet1!B$4:J$8446,6,0)</f>
        <v>72</v>
      </c>
      <c r="H20" s="25">
        <f>VLOOKUP(B20,[1]Sheet1!B$4:H$8446,7,0)</f>
        <v>72</v>
      </c>
      <c r="I20" s="26" t="str">
        <f t="shared" si="0"/>
        <v>Khá</v>
      </c>
      <c r="J20" s="25">
        <f>VLOOKUP(B20,[1]Sheet1!B$4:K$8446,9,0)</f>
        <v>72</v>
      </c>
      <c r="K20" s="26" t="str">
        <f t="shared" si="0"/>
        <v>Khá</v>
      </c>
    </row>
    <row r="21" spans="1:11" ht="15.75" x14ac:dyDescent="0.25">
      <c r="A21" s="14">
        <v>9</v>
      </c>
      <c r="B21" s="22" t="s">
        <v>90</v>
      </c>
      <c r="C21" s="23" t="s">
        <v>91</v>
      </c>
      <c r="D21" s="24">
        <v>38311</v>
      </c>
      <c r="E21" s="25">
        <f>VLOOKUP(B21,[1]Sheet1!B$4:L$8446,4,0)</f>
        <v>82</v>
      </c>
      <c r="F21" s="25">
        <f>VLOOKUP(B21,[1]Sheet1!B$4:F$8446,5,0)</f>
        <v>82</v>
      </c>
      <c r="G21" s="25">
        <f>VLOOKUP(B21,[1]Sheet1!B$4:J$8446,6,0)</f>
        <v>82</v>
      </c>
      <c r="H21" s="25">
        <f>VLOOKUP(B21,[1]Sheet1!B$4:H$8446,7,0)</f>
        <v>82</v>
      </c>
      <c r="I21" s="26" t="str">
        <f t="shared" si="0"/>
        <v>Tốt</v>
      </c>
      <c r="J21" s="25">
        <f>VLOOKUP(B21,[1]Sheet1!B$4:K$8446,9,0)</f>
        <v>82</v>
      </c>
      <c r="K21" s="26" t="str">
        <f t="shared" si="0"/>
        <v>Tốt</v>
      </c>
    </row>
    <row r="22" spans="1:11" ht="15.75" x14ac:dyDescent="0.25">
      <c r="A22" s="14">
        <v>10</v>
      </c>
      <c r="B22" s="22" t="s">
        <v>50</v>
      </c>
      <c r="C22" s="23" t="s">
        <v>51</v>
      </c>
      <c r="D22" s="24">
        <v>38233</v>
      </c>
      <c r="E22" s="25">
        <f>VLOOKUP(B22,[1]Sheet1!B$4:L$8446,4,0)</f>
        <v>90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0"/>
        <v>Xuất sắc</v>
      </c>
    </row>
    <row r="23" spans="1:11" ht="15.75" x14ac:dyDescent="0.25">
      <c r="A23" s="14">
        <v>11</v>
      </c>
      <c r="B23" s="22" t="s">
        <v>156</v>
      </c>
      <c r="C23" s="23" t="s">
        <v>157</v>
      </c>
      <c r="D23" s="24">
        <v>38198</v>
      </c>
      <c r="E23" s="25">
        <f>VLOOKUP(B23,[1]Sheet1!B$4:L$8446,4,0)</f>
        <v>84</v>
      </c>
      <c r="F23" s="25">
        <f>VLOOKUP(B23,[1]Sheet1!B$4:F$8446,5,0)</f>
        <v>89</v>
      </c>
      <c r="G23" s="25">
        <f>VLOOKUP(B23,[1]Sheet1!B$4:J$8446,6,0)</f>
        <v>89</v>
      </c>
      <c r="H23" s="25">
        <f>VLOOKUP(B23,[1]Sheet1!B$4:H$8446,7,0)</f>
        <v>89</v>
      </c>
      <c r="I23" s="26" t="str">
        <f t="shared" si="0"/>
        <v>Tốt</v>
      </c>
      <c r="J23" s="25">
        <f>VLOOKUP(B23,[1]Sheet1!B$4:K$8446,9,0)</f>
        <v>89</v>
      </c>
      <c r="K23" s="26" t="str">
        <f t="shared" si="0"/>
        <v>Tốt</v>
      </c>
    </row>
    <row r="24" spans="1:11" ht="15.75" x14ac:dyDescent="0.25">
      <c r="A24" s="14">
        <v>12</v>
      </c>
      <c r="B24" s="22" t="s">
        <v>96</v>
      </c>
      <c r="C24" s="23" t="s">
        <v>97</v>
      </c>
      <c r="D24" s="24">
        <v>38246</v>
      </c>
      <c r="E24" s="25">
        <f>VLOOKUP(B24,[1]Sheet1!B$4:L$8446,4,0)</f>
        <v>90</v>
      </c>
      <c r="F24" s="25">
        <f>VLOOKUP(B24,[1]Sheet1!B$4:F$8446,5,0)</f>
        <v>90</v>
      </c>
      <c r="G24" s="25">
        <f>VLOOKUP(B24,[1]Sheet1!B$4:J$8446,6,0)</f>
        <v>90</v>
      </c>
      <c r="H24" s="25">
        <f>VLOOKUP(B24,[1]Sheet1!B$4:H$8446,7,0)</f>
        <v>90</v>
      </c>
      <c r="I24" s="26" t="str">
        <f t="shared" si="0"/>
        <v>Xuất sắc</v>
      </c>
      <c r="J24" s="25">
        <f>VLOOKUP(B24,[1]Sheet1!B$4:K$8446,9,0)</f>
        <v>90</v>
      </c>
      <c r="K24" s="26" t="str">
        <f t="shared" si="0"/>
        <v>Xuất sắc</v>
      </c>
    </row>
    <row r="25" spans="1:11" ht="15.75" x14ac:dyDescent="0.25">
      <c r="A25" s="14">
        <v>13</v>
      </c>
      <c r="B25" s="22" t="s">
        <v>150</v>
      </c>
      <c r="C25" s="23" t="s">
        <v>151</v>
      </c>
      <c r="D25" s="24">
        <v>38065</v>
      </c>
      <c r="E25" s="25">
        <f>VLOOKUP(B25,[1]Sheet1!B$4:L$8446,4,0)</f>
        <v>90</v>
      </c>
      <c r="F25" s="25">
        <f>VLOOKUP(B25,[1]Sheet1!B$4:F$8446,5,0)</f>
        <v>90</v>
      </c>
      <c r="G25" s="25">
        <f>VLOOKUP(B25,[1]Sheet1!B$4:J$8446,6,0)</f>
        <v>90</v>
      </c>
      <c r="H25" s="25">
        <f>VLOOKUP(B25,[1]Sheet1!B$4:H$8446,7,0)</f>
        <v>90</v>
      </c>
      <c r="I25" s="26" t="str">
        <f t="shared" si="0"/>
        <v>Xuất sắc</v>
      </c>
      <c r="J25" s="25">
        <f>VLOOKUP(B25,[1]Sheet1!B$4:K$8446,9,0)</f>
        <v>90</v>
      </c>
      <c r="K25" s="26" t="str">
        <f t="shared" si="0"/>
        <v>Xuất sắc</v>
      </c>
    </row>
    <row r="26" spans="1:11" ht="15.75" x14ac:dyDescent="0.25">
      <c r="A26" s="14">
        <v>14</v>
      </c>
      <c r="B26" s="22" t="s">
        <v>82</v>
      </c>
      <c r="C26" s="23" t="s">
        <v>83</v>
      </c>
      <c r="D26" s="24">
        <v>38020</v>
      </c>
      <c r="E26" s="25">
        <f>VLOOKUP(B26,[1]Sheet1!B$4:L$8446,4,0)</f>
        <v>90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0"/>
        <v>Xuất sắc</v>
      </c>
    </row>
    <row r="27" spans="1:11" ht="15.75" x14ac:dyDescent="0.25">
      <c r="A27" s="14">
        <v>15</v>
      </c>
      <c r="B27" s="22" t="s">
        <v>164</v>
      </c>
      <c r="C27" s="23" t="s">
        <v>165</v>
      </c>
      <c r="D27" s="24">
        <v>38262</v>
      </c>
      <c r="E27" s="25">
        <f>VLOOKUP(B27,[1]Sheet1!B$4:L$8446,4,0)</f>
        <v>92</v>
      </c>
      <c r="F27" s="25">
        <f>VLOOKUP(B27,[1]Sheet1!B$4:F$8446,5,0)</f>
        <v>92</v>
      </c>
      <c r="G27" s="25">
        <f>VLOOKUP(B27,[1]Sheet1!B$4:J$8446,6,0)</f>
        <v>92</v>
      </c>
      <c r="H27" s="25">
        <f>VLOOKUP(B27,[1]Sheet1!B$4:H$8446,7,0)</f>
        <v>92</v>
      </c>
      <c r="I27" s="26" t="str">
        <f t="shared" si="0"/>
        <v>Xuất sắc</v>
      </c>
      <c r="J27" s="25">
        <f>VLOOKUP(B27,[1]Sheet1!B$4:K$8446,9,0)</f>
        <v>92</v>
      </c>
      <c r="K27" s="26" t="str">
        <f t="shared" si="0"/>
        <v>Xuất sắc</v>
      </c>
    </row>
    <row r="28" spans="1:11" ht="15.75" x14ac:dyDescent="0.25">
      <c r="A28" s="14">
        <v>16</v>
      </c>
      <c r="B28" s="22" t="s">
        <v>148</v>
      </c>
      <c r="C28" s="23" t="s">
        <v>149</v>
      </c>
      <c r="D28" s="24">
        <v>38127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0"/>
        <v>Xuất sắc</v>
      </c>
    </row>
    <row r="29" spans="1:11" ht="15.75" x14ac:dyDescent="0.25">
      <c r="A29" s="14">
        <v>17</v>
      </c>
      <c r="B29" s="22" t="s">
        <v>158</v>
      </c>
      <c r="C29" s="23" t="s">
        <v>159</v>
      </c>
      <c r="D29" s="24">
        <v>38098</v>
      </c>
      <c r="E29" s="25">
        <f>VLOOKUP(B29,[1]Sheet1!B$4:L$8446,4,0)</f>
        <v>72</v>
      </c>
      <c r="F29" s="25">
        <f>VLOOKUP(B29,[1]Sheet1!B$4:F$8446,5,0)</f>
        <v>82</v>
      </c>
      <c r="G29" s="25">
        <f>VLOOKUP(B29,[1]Sheet1!B$4:J$8446,6,0)</f>
        <v>82</v>
      </c>
      <c r="H29" s="25">
        <f>VLOOKUP(B29,[1]Sheet1!B$4:H$8446,7,0)</f>
        <v>82</v>
      </c>
      <c r="I29" s="26" t="str">
        <f t="shared" si="0"/>
        <v>Tốt</v>
      </c>
      <c r="J29" s="25">
        <f>VLOOKUP(B29,[1]Sheet1!B$4:K$8446,9,0)</f>
        <v>82</v>
      </c>
      <c r="K29" s="26" t="str">
        <f t="shared" si="0"/>
        <v>Tốt</v>
      </c>
    </row>
    <row r="30" spans="1:11" ht="15.75" x14ac:dyDescent="0.25">
      <c r="A30" s="14">
        <v>18</v>
      </c>
      <c r="B30" s="22" t="s">
        <v>60</v>
      </c>
      <c r="C30" s="23" t="s">
        <v>61</v>
      </c>
      <c r="D30" s="24">
        <v>38182</v>
      </c>
      <c r="E30" s="25">
        <f>VLOOKUP(B30,[1]Sheet1!B$4:L$8446,4,0)</f>
        <v>77</v>
      </c>
      <c r="F30" s="25">
        <f>VLOOKUP(B30,[1]Sheet1!B$4:F$8446,5,0)</f>
        <v>77</v>
      </c>
      <c r="G30" s="25">
        <f>VLOOKUP(B30,[1]Sheet1!B$4:J$8446,6,0)</f>
        <v>77</v>
      </c>
      <c r="H30" s="25">
        <f>VLOOKUP(B30,[1]Sheet1!B$4:H$8446,7,0)</f>
        <v>77</v>
      </c>
      <c r="I30" s="26" t="str">
        <f t="shared" si="0"/>
        <v>Khá</v>
      </c>
      <c r="J30" s="25">
        <f>VLOOKUP(B30,[1]Sheet1!B$4:K$8446,9,0)</f>
        <v>77</v>
      </c>
      <c r="K30" s="26" t="str">
        <f t="shared" si="0"/>
        <v>Khá</v>
      </c>
    </row>
    <row r="31" spans="1:11" ht="15.75" x14ac:dyDescent="0.25">
      <c r="A31" s="14">
        <v>19</v>
      </c>
      <c r="B31" s="22" t="s">
        <v>144</v>
      </c>
      <c r="C31" s="23" t="s">
        <v>145</v>
      </c>
      <c r="D31" s="24">
        <v>38230</v>
      </c>
      <c r="E31" s="25">
        <f>VLOOKUP(B31,[1]Sheet1!B$4:L$8446,4,0)</f>
        <v>96</v>
      </c>
      <c r="F31" s="25">
        <f>VLOOKUP(B31,[1]Sheet1!B$4:F$8446,5,0)</f>
        <v>96</v>
      </c>
      <c r="G31" s="25">
        <f>VLOOKUP(B31,[1]Sheet1!B$4:J$8446,6,0)</f>
        <v>96</v>
      </c>
      <c r="H31" s="25">
        <f>VLOOKUP(B31,[1]Sheet1!B$4:H$8446,7,0)</f>
        <v>96</v>
      </c>
      <c r="I31" s="26" t="str">
        <f t="shared" si="0"/>
        <v>Xuất sắc</v>
      </c>
      <c r="J31" s="25">
        <f>VLOOKUP(B31,[1]Sheet1!B$4:K$8446,9,0)</f>
        <v>96</v>
      </c>
      <c r="K31" s="26" t="str">
        <f t="shared" si="0"/>
        <v>Xuất sắc</v>
      </c>
    </row>
    <row r="32" spans="1:11" ht="15.75" x14ac:dyDescent="0.25">
      <c r="A32" s="14">
        <v>20</v>
      </c>
      <c r="B32" s="22" t="s">
        <v>166</v>
      </c>
      <c r="C32" s="23" t="s">
        <v>167</v>
      </c>
      <c r="D32" s="24">
        <v>38074</v>
      </c>
      <c r="E32" s="25">
        <f>VLOOKUP(B32,[1]Sheet1!B$4:L$8446,4,0)</f>
        <v>85</v>
      </c>
      <c r="F32" s="25">
        <f>VLOOKUP(B32,[1]Sheet1!B$4:F$8446,5,0)</f>
        <v>85</v>
      </c>
      <c r="G32" s="25">
        <f>VLOOKUP(B32,[1]Sheet1!B$4:J$8446,6,0)</f>
        <v>85</v>
      </c>
      <c r="H32" s="25">
        <f>VLOOKUP(B32,[1]Sheet1!B$4:H$8446,7,0)</f>
        <v>85</v>
      </c>
      <c r="I32" s="26" t="str">
        <f t="shared" si="0"/>
        <v>Tốt</v>
      </c>
      <c r="J32" s="25">
        <f>VLOOKUP(B32,[1]Sheet1!B$4:K$8446,9,0)</f>
        <v>85</v>
      </c>
      <c r="K32" s="26" t="str">
        <f t="shared" si="0"/>
        <v>Tốt</v>
      </c>
    </row>
    <row r="33" spans="1:11" ht="15.75" x14ac:dyDescent="0.25">
      <c r="A33" s="14">
        <v>21</v>
      </c>
      <c r="B33" s="22" t="s">
        <v>114</v>
      </c>
      <c r="C33" s="23" t="s">
        <v>115</v>
      </c>
      <c r="D33" s="24">
        <v>38279</v>
      </c>
      <c r="E33" s="25">
        <f>VLOOKUP(B33,[1]Sheet1!B$4:L$8446,4,0)</f>
        <v>80</v>
      </c>
      <c r="F33" s="25">
        <f>VLOOKUP(B33,[1]Sheet1!B$4:F$8446,5,0)</f>
        <v>75</v>
      </c>
      <c r="G33" s="25">
        <f>VLOOKUP(B33,[1]Sheet1!B$4:J$8446,6,0)</f>
        <v>75</v>
      </c>
      <c r="H33" s="25">
        <f>VLOOKUP(B33,[1]Sheet1!B$4:H$8446,7,0)</f>
        <v>75</v>
      </c>
      <c r="I33" s="26" t="str">
        <f t="shared" si="0"/>
        <v>Khá</v>
      </c>
      <c r="J33" s="25">
        <f>VLOOKUP(B33,[1]Sheet1!B$4:K$8446,9,0)</f>
        <v>75</v>
      </c>
      <c r="K33" s="26" t="str">
        <f t="shared" si="0"/>
        <v>Khá</v>
      </c>
    </row>
    <row r="34" spans="1:11" ht="15.75" x14ac:dyDescent="0.25">
      <c r="A34" s="14">
        <v>22</v>
      </c>
      <c r="B34" s="22" t="s">
        <v>178</v>
      </c>
      <c r="C34" s="23" t="s">
        <v>179</v>
      </c>
      <c r="D34" s="24">
        <v>37437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0"/>
        <v>Xuất sắc</v>
      </c>
    </row>
    <row r="35" spans="1:11" ht="15.75" x14ac:dyDescent="0.25">
      <c r="A35" s="14">
        <v>23</v>
      </c>
      <c r="B35" s="22" t="s">
        <v>48</v>
      </c>
      <c r="C35" s="23" t="s">
        <v>49</v>
      </c>
      <c r="D35" s="24">
        <v>38065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0"/>
        <v>Xuất sắc</v>
      </c>
    </row>
    <row r="36" spans="1:11" ht="15.75" x14ac:dyDescent="0.25">
      <c r="A36" s="14">
        <v>24</v>
      </c>
      <c r="B36" s="22" t="s">
        <v>124</v>
      </c>
      <c r="C36" s="23" t="s">
        <v>125</v>
      </c>
      <c r="D36" s="24">
        <v>38235</v>
      </c>
      <c r="E36" s="25">
        <f>VLOOKUP(B36,[1]Sheet1!B$4:L$8446,4,0)</f>
        <v>75</v>
      </c>
      <c r="F36" s="25">
        <f>VLOOKUP(B36,[1]Sheet1!B$4:F$8446,5,0)</f>
        <v>75</v>
      </c>
      <c r="G36" s="25">
        <f>VLOOKUP(B36,[1]Sheet1!B$4:J$8446,6,0)</f>
        <v>75</v>
      </c>
      <c r="H36" s="25">
        <f>VLOOKUP(B36,[1]Sheet1!B$4:H$8446,7,0)</f>
        <v>75</v>
      </c>
      <c r="I36" s="26" t="str">
        <f t="shared" si="0"/>
        <v>Khá</v>
      </c>
      <c r="J36" s="25">
        <f>VLOOKUP(B36,[1]Sheet1!B$4:K$8446,9,0)</f>
        <v>75</v>
      </c>
      <c r="K36" s="26" t="str">
        <f t="shared" si="0"/>
        <v>Khá</v>
      </c>
    </row>
    <row r="37" spans="1:11" ht="15.75" x14ac:dyDescent="0.25">
      <c r="A37" s="14">
        <v>25</v>
      </c>
      <c r="B37" s="22" t="s">
        <v>116</v>
      </c>
      <c r="C37" s="23" t="s">
        <v>117</v>
      </c>
      <c r="D37" s="24">
        <v>37993</v>
      </c>
      <c r="E37" s="25">
        <f>VLOOKUP(B37,[1]Sheet1!B$4:L$8446,4,0)</f>
        <v>70</v>
      </c>
      <c r="F37" s="25">
        <f>VLOOKUP(B37,[1]Sheet1!B$4:F$8446,5,0)</f>
        <v>78</v>
      </c>
      <c r="G37" s="25">
        <f>VLOOKUP(B37,[1]Sheet1!B$4:J$8446,6,0)</f>
        <v>78</v>
      </c>
      <c r="H37" s="25">
        <f>VLOOKUP(B37,[1]Sheet1!B$4:H$8446,7,0)</f>
        <v>78</v>
      </c>
      <c r="I37" s="26" t="str">
        <f t="shared" si="0"/>
        <v>Khá</v>
      </c>
      <c r="J37" s="25">
        <f>VLOOKUP(B37,[1]Sheet1!B$4:K$8446,9,0)</f>
        <v>78</v>
      </c>
      <c r="K37" s="26" t="str">
        <f t="shared" si="0"/>
        <v>Khá</v>
      </c>
    </row>
    <row r="38" spans="1:11" ht="15.75" x14ac:dyDescent="0.25">
      <c r="A38" s="14">
        <v>26</v>
      </c>
      <c r="B38" s="22" t="s">
        <v>110</v>
      </c>
      <c r="C38" s="23" t="s">
        <v>111</v>
      </c>
      <c r="D38" s="24">
        <v>37785</v>
      </c>
      <c r="E38" s="25">
        <f>VLOOKUP(B38,[1]Sheet1!B$4:L$8446,4,0)</f>
        <v>70</v>
      </c>
      <c r="F38" s="25">
        <f>VLOOKUP(B38,[1]Sheet1!B$4:F$8446,5,0)</f>
        <v>75</v>
      </c>
      <c r="G38" s="25">
        <f>VLOOKUP(B38,[1]Sheet1!B$4:J$8446,6,0)</f>
        <v>75</v>
      </c>
      <c r="H38" s="25">
        <f>VLOOKUP(B38,[1]Sheet1!B$4:H$8446,7,0)</f>
        <v>75</v>
      </c>
      <c r="I38" s="26" t="str">
        <f t="shared" si="0"/>
        <v>Khá</v>
      </c>
      <c r="J38" s="25">
        <f>VLOOKUP(B38,[1]Sheet1!B$4:K$8446,9,0)</f>
        <v>75</v>
      </c>
      <c r="K38" s="26" t="str">
        <f t="shared" si="0"/>
        <v>Khá</v>
      </c>
    </row>
    <row r="39" spans="1:11" ht="15.75" x14ac:dyDescent="0.25">
      <c r="A39" s="14">
        <v>27</v>
      </c>
      <c r="B39" s="22" t="s">
        <v>66</v>
      </c>
      <c r="C39" s="23" t="s">
        <v>67</v>
      </c>
      <c r="D39" s="24">
        <v>38207</v>
      </c>
      <c r="E39" s="25">
        <f>VLOOKUP(B39,[1]Sheet1!B$4:L$8446,4,0)</f>
        <v>90</v>
      </c>
      <c r="F39" s="25">
        <f>VLOOKUP(B39,[1]Sheet1!B$4:F$8446,5,0)</f>
        <v>90</v>
      </c>
      <c r="G39" s="25">
        <f>VLOOKUP(B39,[1]Sheet1!B$4:J$8446,6,0)</f>
        <v>90</v>
      </c>
      <c r="H39" s="25">
        <f>VLOOKUP(B39,[1]Sheet1!B$4:H$8446,7,0)</f>
        <v>90</v>
      </c>
      <c r="I39" s="26" t="str">
        <f t="shared" si="0"/>
        <v>Xuất sắc</v>
      </c>
      <c r="J39" s="25">
        <f>VLOOKUP(B39,[1]Sheet1!B$4:K$8446,9,0)</f>
        <v>90</v>
      </c>
      <c r="K39" s="26" t="str">
        <f t="shared" si="0"/>
        <v>Xuất sắc</v>
      </c>
    </row>
    <row r="40" spans="1:11" ht="15.75" x14ac:dyDescent="0.25">
      <c r="A40" s="14">
        <v>28</v>
      </c>
      <c r="B40" s="22" t="s">
        <v>182</v>
      </c>
      <c r="C40" s="23" t="s">
        <v>183</v>
      </c>
      <c r="D40" s="24">
        <v>38318</v>
      </c>
      <c r="E40" s="25">
        <f>VLOOKUP(B40,[1]Sheet1!B$4:L$8446,4,0)</f>
        <v>85</v>
      </c>
      <c r="F40" s="25">
        <f>VLOOKUP(B40,[1]Sheet1!B$4:F$8446,5,0)</f>
        <v>85</v>
      </c>
      <c r="G40" s="25">
        <f>VLOOKUP(B40,[1]Sheet1!B$4:J$8446,6,0)</f>
        <v>85</v>
      </c>
      <c r="H40" s="25">
        <f>VLOOKUP(B40,[1]Sheet1!B$4:H$8446,7,0)</f>
        <v>85</v>
      </c>
      <c r="I40" s="26" t="str">
        <f t="shared" si="0"/>
        <v>Tốt</v>
      </c>
      <c r="J40" s="25">
        <f>VLOOKUP(B40,[1]Sheet1!B$4:K$8446,9,0)</f>
        <v>85</v>
      </c>
      <c r="K40" s="26" t="str">
        <f t="shared" si="0"/>
        <v>Tốt</v>
      </c>
    </row>
    <row r="41" spans="1:11" ht="15.75" x14ac:dyDescent="0.25">
      <c r="A41" s="14">
        <v>29</v>
      </c>
      <c r="B41" s="22" t="s">
        <v>98</v>
      </c>
      <c r="C41" s="23" t="s">
        <v>99</v>
      </c>
      <c r="D41" s="24">
        <v>38084</v>
      </c>
      <c r="E41" s="25">
        <f>VLOOKUP(B41,[1]Sheet1!B$4:L$8446,4,0)</f>
        <v>80</v>
      </c>
      <c r="F41" s="25">
        <f>VLOOKUP(B41,[1]Sheet1!B$4:F$8446,5,0)</f>
        <v>80</v>
      </c>
      <c r="G41" s="25">
        <f>VLOOKUP(B41,[1]Sheet1!B$4:J$8446,6,0)</f>
        <v>80</v>
      </c>
      <c r="H41" s="25">
        <f>VLOOKUP(B41,[1]Sheet1!B$4:H$8446,7,0)</f>
        <v>80</v>
      </c>
      <c r="I41" s="26" t="str">
        <f t="shared" si="0"/>
        <v>Tốt</v>
      </c>
      <c r="J41" s="25">
        <f>VLOOKUP(B41,[1]Sheet1!B$4:K$8446,9,0)</f>
        <v>80</v>
      </c>
      <c r="K41" s="26" t="str">
        <f t="shared" si="0"/>
        <v>Tốt</v>
      </c>
    </row>
    <row r="42" spans="1:11" ht="15.75" x14ac:dyDescent="0.25">
      <c r="A42" s="14">
        <v>30</v>
      </c>
      <c r="B42" s="22" t="s">
        <v>132</v>
      </c>
      <c r="C42" s="23" t="s">
        <v>133</v>
      </c>
      <c r="D42" s="24">
        <v>38326</v>
      </c>
      <c r="E42" s="25">
        <f>VLOOKUP(B42,[1]Sheet1!B$4:L$8446,4,0)</f>
        <v>90</v>
      </c>
      <c r="F42" s="25">
        <f>VLOOKUP(B42,[1]Sheet1!B$4:F$8446,5,0)</f>
        <v>85</v>
      </c>
      <c r="G42" s="25">
        <f>VLOOKUP(B42,[1]Sheet1!B$4:J$8446,6,0)</f>
        <v>85</v>
      </c>
      <c r="H42" s="25">
        <f>VLOOKUP(B42,[1]Sheet1!B$4:H$8446,7,0)</f>
        <v>85</v>
      </c>
      <c r="I42" s="26" t="str">
        <f t="shared" si="0"/>
        <v>Tốt</v>
      </c>
      <c r="J42" s="25">
        <f>VLOOKUP(B42,[1]Sheet1!B$4:K$8446,9,0)</f>
        <v>85</v>
      </c>
      <c r="K42" s="26" t="str">
        <f t="shared" si="0"/>
        <v>Tốt</v>
      </c>
    </row>
    <row r="43" spans="1:11" ht="15.75" x14ac:dyDescent="0.25">
      <c r="A43" s="14">
        <v>31</v>
      </c>
      <c r="B43" s="22" t="s">
        <v>68</v>
      </c>
      <c r="C43" s="23" t="s">
        <v>69</v>
      </c>
      <c r="D43" s="24">
        <v>38021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0"/>
        <v>Xuất sắc</v>
      </c>
    </row>
    <row r="44" spans="1:11" ht="15.75" x14ac:dyDescent="0.25">
      <c r="A44" s="14">
        <v>32</v>
      </c>
      <c r="B44" s="22" t="s">
        <v>52</v>
      </c>
      <c r="C44" s="23" t="s">
        <v>53</v>
      </c>
      <c r="D44" s="24">
        <v>37988</v>
      </c>
      <c r="E44" s="25">
        <f>VLOOKUP(B44,[1]Sheet1!B$4:L$8446,4,0)</f>
        <v>90</v>
      </c>
      <c r="F44" s="25">
        <f>VLOOKUP(B44,[1]Sheet1!B$4:F$8446,5,0)</f>
        <v>85</v>
      </c>
      <c r="G44" s="25">
        <f>VLOOKUP(B44,[1]Sheet1!B$4:J$8446,6,0)</f>
        <v>85</v>
      </c>
      <c r="H44" s="25">
        <f>VLOOKUP(B44,[1]Sheet1!B$4:H$8446,7,0)</f>
        <v>85</v>
      </c>
      <c r="I44" s="26" t="str">
        <f t="shared" si="0"/>
        <v>Tốt</v>
      </c>
      <c r="J44" s="25">
        <f>VLOOKUP(B44,[1]Sheet1!B$4:K$8446,9,0)</f>
        <v>85</v>
      </c>
      <c r="K44" s="26" t="str">
        <f t="shared" si="0"/>
        <v>Tốt</v>
      </c>
    </row>
    <row r="45" spans="1:11" ht="15.75" x14ac:dyDescent="0.25">
      <c r="A45" s="14">
        <v>33</v>
      </c>
      <c r="B45" s="22" t="s">
        <v>174</v>
      </c>
      <c r="C45" s="23" t="s">
        <v>175</v>
      </c>
      <c r="D45" s="24">
        <v>38229</v>
      </c>
      <c r="E45" s="25">
        <f>VLOOKUP(B45,[1]Sheet1!B$4:L$8446,4,0)</f>
        <v>90</v>
      </c>
      <c r="F45" s="25">
        <f>VLOOKUP(B45,[1]Sheet1!B$4:F$8446,5,0)</f>
        <v>85</v>
      </c>
      <c r="G45" s="25">
        <f>VLOOKUP(B45,[1]Sheet1!B$4:J$8446,6,0)</f>
        <v>85</v>
      </c>
      <c r="H45" s="25">
        <f>VLOOKUP(B45,[1]Sheet1!B$4:H$8446,7,0)</f>
        <v>85</v>
      </c>
      <c r="I45" s="26" t="str">
        <f t="shared" si="0"/>
        <v>Tốt</v>
      </c>
      <c r="J45" s="25">
        <f>VLOOKUP(B45,[1]Sheet1!B$4:K$8446,9,0)</f>
        <v>85</v>
      </c>
      <c r="K45" s="26" t="str">
        <f t="shared" si="0"/>
        <v>Tốt</v>
      </c>
    </row>
    <row r="46" spans="1:11" ht="15.75" x14ac:dyDescent="0.25">
      <c r="A46" s="14">
        <v>34</v>
      </c>
      <c r="B46" s="22" t="s">
        <v>108</v>
      </c>
      <c r="C46" s="23" t="s">
        <v>109</v>
      </c>
      <c r="D46" s="24">
        <v>38164</v>
      </c>
      <c r="E46" s="25">
        <f>VLOOKUP(B46,[1]Sheet1!B$4:L$8446,4,0)</f>
        <v>85</v>
      </c>
      <c r="F46" s="25">
        <f>VLOOKUP(B46,[1]Sheet1!B$4:F$8446,5,0)</f>
        <v>80</v>
      </c>
      <c r="G46" s="25">
        <f>VLOOKUP(B46,[1]Sheet1!B$4:J$8446,6,0)</f>
        <v>80</v>
      </c>
      <c r="H46" s="25">
        <f>VLOOKUP(B46,[1]Sheet1!B$4:H$8446,7,0)</f>
        <v>80</v>
      </c>
      <c r="I46" s="26" t="str">
        <f t="shared" si="0"/>
        <v>Tốt</v>
      </c>
      <c r="J46" s="25">
        <f>VLOOKUP(B46,[1]Sheet1!B$4:K$8446,9,0)</f>
        <v>80</v>
      </c>
      <c r="K46" s="26" t="str">
        <f t="shared" si="0"/>
        <v>Tốt</v>
      </c>
    </row>
    <row r="47" spans="1:11" ht="15.75" x14ac:dyDescent="0.25">
      <c r="A47" s="14">
        <v>35</v>
      </c>
      <c r="B47" s="22" t="s">
        <v>172</v>
      </c>
      <c r="C47" s="23" t="s">
        <v>173</v>
      </c>
      <c r="D47" s="24">
        <v>38004</v>
      </c>
      <c r="E47" s="25">
        <f>VLOOKUP(B47,[1]Sheet1!B$4:L$8446,4,0)</f>
        <v>90</v>
      </c>
      <c r="F47" s="25">
        <f>VLOOKUP(B47,[1]Sheet1!B$4:F$8446,5,0)</f>
        <v>90</v>
      </c>
      <c r="G47" s="25">
        <f>VLOOKUP(B47,[1]Sheet1!B$4:J$8446,6,0)</f>
        <v>90</v>
      </c>
      <c r="H47" s="25">
        <f>VLOOKUP(B47,[1]Sheet1!B$4:H$8446,7,0)</f>
        <v>90</v>
      </c>
      <c r="I47" s="26" t="str">
        <f t="shared" si="0"/>
        <v>Xuất sắc</v>
      </c>
      <c r="J47" s="25">
        <f>VLOOKUP(B47,[1]Sheet1!B$4:K$8446,9,0)</f>
        <v>90</v>
      </c>
      <c r="K47" s="26" t="str">
        <f t="shared" si="0"/>
        <v>Xuất sắc</v>
      </c>
    </row>
    <row r="48" spans="1:11" ht="15.75" x14ac:dyDescent="0.25">
      <c r="A48" s="14">
        <v>36</v>
      </c>
      <c r="B48" s="22" t="s">
        <v>154</v>
      </c>
      <c r="C48" s="23" t="s">
        <v>155</v>
      </c>
      <c r="D48" s="24">
        <v>38272</v>
      </c>
      <c r="E48" s="25">
        <f>VLOOKUP(B48,[1]Sheet1!B$4:L$8446,4,0)</f>
        <v>80</v>
      </c>
      <c r="F48" s="25">
        <f>VLOOKUP(B48,[1]Sheet1!B$4:F$8446,5,0)</f>
        <v>90</v>
      </c>
      <c r="G48" s="25">
        <f>VLOOKUP(B48,[1]Sheet1!B$4:J$8446,6,0)</f>
        <v>90</v>
      </c>
      <c r="H48" s="25">
        <f>VLOOKUP(B48,[1]Sheet1!B$4:H$8446,7,0)</f>
        <v>90</v>
      </c>
      <c r="I48" s="26" t="str">
        <f t="shared" si="0"/>
        <v>Xuất sắc</v>
      </c>
      <c r="J48" s="25">
        <f>VLOOKUP(B48,[1]Sheet1!B$4:K$8446,9,0)</f>
        <v>90</v>
      </c>
      <c r="K48" s="26" t="str">
        <f t="shared" si="0"/>
        <v>Xuất sắc</v>
      </c>
    </row>
    <row r="49" spans="1:11" ht="15.75" x14ac:dyDescent="0.25">
      <c r="A49" s="14">
        <v>37</v>
      </c>
      <c r="B49" s="22" t="s">
        <v>188</v>
      </c>
      <c r="C49" s="23" t="s">
        <v>189</v>
      </c>
      <c r="D49" s="24">
        <v>38053</v>
      </c>
      <c r="E49" s="25">
        <f>VLOOKUP(B49,[1]Sheet1!B$4:L$8446,4,0)</f>
        <v>75</v>
      </c>
      <c r="F49" s="25">
        <f>VLOOKUP(B49,[1]Sheet1!B$4:F$8446,5,0)</f>
        <v>75</v>
      </c>
      <c r="G49" s="25">
        <f>VLOOKUP(B49,[1]Sheet1!B$4:J$8446,6,0)</f>
        <v>75</v>
      </c>
      <c r="H49" s="25">
        <f>VLOOKUP(B49,[1]Sheet1!B$4:H$8446,7,0)</f>
        <v>75</v>
      </c>
      <c r="I49" s="26" t="str">
        <f t="shared" si="0"/>
        <v>Khá</v>
      </c>
      <c r="J49" s="25">
        <f>VLOOKUP(B49,[1]Sheet1!B$4:K$8446,9,0)</f>
        <v>75</v>
      </c>
      <c r="K49" s="26" t="str">
        <f t="shared" si="0"/>
        <v>Khá</v>
      </c>
    </row>
    <row r="50" spans="1:11" ht="15.75" x14ac:dyDescent="0.25">
      <c r="A50" s="14">
        <v>38</v>
      </c>
      <c r="B50" s="22" t="s">
        <v>104</v>
      </c>
      <c r="C50" s="23" t="s">
        <v>105</v>
      </c>
      <c r="D50" s="24">
        <v>37920</v>
      </c>
      <c r="E50" s="25">
        <f>VLOOKUP(B50,[1]Sheet1!B$4:L$8446,4,0)</f>
        <v>80</v>
      </c>
      <c r="F50" s="25">
        <f>VLOOKUP(B50,[1]Sheet1!B$4:F$8446,5,0)</f>
        <v>80</v>
      </c>
      <c r="G50" s="25">
        <f>VLOOKUP(B50,[1]Sheet1!B$4:J$8446,6,0)</f>
        <v>80</v>
      </c>
      <c r="H50" s="25">
        <f>VLOOKUP(B50,[1]Sheet1!B$4:H$8446,7,0)</f>
        <v>80</v>
      </c>
      <c r="I50" s="26" t="str">
        <f t="shared" si="0"/>
        <v>Tốt</v>
      </c>
      <c r="J50" s="25">
        <f>VLOOKUP(B50,[1]Sheet1!B$4:K$8446,9,0)</f>
        <v>80</v>
      </c>
      <c r="K50" s="26" t="str">
        <f t="shared" si="0"/>
        <v>Tốt</v>
      </c>
    </row>
    <row r="51" spans="1:11" ht="15.75" x14ac:dyDescent="0.25">
      <c r="A51" s="14">
        <v>39</v>
      </c>
      <c r="B51" s="22" t="s">
        <v>46</v>
      </c>
      <c r="C51" s="23" t="s">
        <v>47</v>
      </c>
      <c r="D51" s="24">
        <v>38241</v>
      </c>
      <c r="E51" s="25">
        <f>VLOOKUP(B51,[1]Sheet1!B$4:L$8446,4,0)</f>
        <v>90</v>
      </c>
      <c r="F51" s="25">
        <f>VLOOKUP(B51,[1]Sheet1!B$4:F$8446,5,0)</f>
        <v>90</v>
      </c>
      <c r="G51" s="25">
        <f>VLOOKUP(B51,[1]Sheet1!B$4:J$8446,6,0)</f>
        <v>90</v>
      </c>
      <c r="H51" s="25">
        <f>VLOOKUP(B51,[1]Sheet1!B$4:H$8446,7,0)</f>
        <v>90</v>
      </c>
      <c r="I51" s="26" t="str">
        <f t="shared" si="0"/>
        <v>Xuất sắc</v>
      </c>
      <c r="J51" s="25">
        <f>VLOOKUP(B51,[1]Sheet1!B$4:K$8446,9,0)</f>
        <v>90</v>
      </c>
      <c r="K51" s="26" t="str">
        <f t="shared" si="0"/>
        <v>Xuất sắc</v>
      </c>
    </row>
    <row r="52" spans="1:11" ht="15.75" x14ac:dyDescent="0.25">
      <c r="A52" s="14">
        <v>40</v>
      </c>
      <c r="B52" s="22" t="s">
        <v>88</v>
      </c>
      <c r="C52" s="23" t="s">
        <v>89</v>
      </c>
      <c r="D52" s="24">
        <v>38065</v>
      </c>
      <c r="E52" s="25">
        <f>VLOOKUP(B52,[1]Sheet1!B$4:L$8446,4,0)</f>
        <v>80</v>
      </c>
      <c r="F52" s="25">
        <f>VLOOKUP(B52,[1]Sheet1!B$4:F$8446,5,0)</f>
        <v>75</v>
      </c>
      <c r="G52" s="25">
        <f>VLOOKUP(B52,[1]Sheet1!B$4:J$8446,6,0)</f>
        <v>75</v>
      </c>
      <c r="H52" s="25">
        <f>VLOOKUP(B52,[1]Sheet1!B$4:H$8446,7,0)</f>
        <v>75</v>
      </c>
      <c r="I52" s="26" t="str">
        <f t="shared" si="0"/>
        <v>Khá</v>
      </c>
      <c r="J52" s="25">
        <f>VLOOKUP(B52,[1]Sheet1!B$4:K$8446,9,0)</f>
        <v>75</v>
      </c>
      <c r="K52" s="26" t="str">
        <f t="shared" si="0"/>
        <v>Khá</v>
      </c>
    </row>
    <row r="53" spans="1:11" ht="15.75" x14ac:dyDescent="0.25">
      <c r="A53" s="14">
        <v>41</v>
      </c>
      <c r="B53" s="22" t="s">
        <v>186</v>
      </c>
      <c r="C53" s="23" t="s">
        <v>187</v>
      </c>
      <c r="D53" s="24">
        <v>38295</v>
      </c>
      <c r="E53" s="25">
        <f>VLOOKUP(B53,[1]Sheet1!B$4:L$8446,4,0)</f>
        <v>75</v>
      </c>
      <c r="F53" s="25">
        <f>VLOOKUP(B53,[1]Sheet1!B$4:F$8446,5,0)</f>
        <v>85</v>
      </c>
      <c r="G53" s="25">
        <f>VLOOKUP(B53,[1]Sheet1!B$4:J$8446,6,0)</f>
        <v>85</v>
      </c>
      <c r="H53" s="25">
        <f>VLOOKUP(B53,[1]Sheet1!B$4:H$8446,7,0)</f>
        <v>85</v>
      </c>
      <c r="I53" s="26" t="str">
        <f t="shared" si="0"/>
        <v>Tốt</v>
      </c>
      <c r="J53" s="25">
        <f>VLOOKUP(B53,[1]Sheet1!B$4:K$8446,9,0)</f>
        <v>85</v>
      </c>
      <c r="K53" s="26" t="str">
        <f t="shared" si="0"/>
        <v>Tốt</v>
      </c>
    </row>
    <row r="54" spans="1:11" ht="15.75" x14ac:dyDescent="0.25">
      <c r="A54" s="14">
        <v>42</v>
      </c>
      <c r="B54" s="22" t="s">
        <v>76</v>
      </c>
      <c r="C54" s="23" t="s">
        <v>77</v>
      </c>
      <c r="D54" s="24">
        <v>38286</v>
      </c>
      <c r="E54" s="25">
        <f>VLOOKUP(B54,[1]Sheet1!B$4:L$8446,4,0)</f>
        <v>82</v>
      </c>
      <c r="F54" s="25">
        <f>VLOOKUP(B54,[1]Sheet1!B$4:F$8446,5,0)</f>
        <v>82</v>
      </c>
      <c r="G54" s="25">
        <f>VLOOKUP(B54,[1]Sheet1!B$4:J$8446,6,0)</f>
        <v>82</v>
      </c>
      <c r="H54" s="25">
        <f>VLOOKUP(B54,[1]Sheet1!B$4:H$8446,7,0)</f>
        <v>82</v>
      </c>
      <c r="I54" s="26" t="str">
        <f t="shared" si="0"/>
        <v>Tốt</v>
      </c>
      <c r="J54" s="25">
        <f>VLOOKUP(B54,[1]Sheet1!B$4:K$8446,9,0)</f>
        <v>82</v>
      </c>
      <c r="K54" s="26" t="str">
        <f t="shared" si="0"/>
        <v>Tốt</v>
      </c>
    </row>
    <row r="55" spans="1:11" ht="15.75" x14ac:dyDescent="0.25">
      <c r="A55" s="14">
        <v>43</v>
      </c>
      <c r="B55" s="22" t="s">
        <v>180</v>
      </c>
      <c r="C55" s="23" t="s">
        <v>181</v>
      </c>
      <c r="D55" s="24">
        <v>38103</v>
      </c>
      <c r="E55" s="25">
        <f>VLOOKUP(B55,[1]Sheet1!B$4:L$8446,4,0)</f>
        <v>90</v>
      </c>
      <c r="F55" s="25">
        <f>VLOOKUP(B55,[1]Sheet1!B$4:F$8446,5,0)</f>
        <v>90</v>
      </c>
      <c r="G55" s="25">
        <f>VLOOKUP(B55,[1]Sheet1!B$4:J$8446,6,0)</f>
        <v>90</v>
      </c>
      <c r="H55" s="25">
        <f>VLOOKUP(B55,[1]Sheet1!B$4:H$8446,7,0)</f>
        <v>90</v>
      </c>
      <c r="I55" s="26" t="str">
        <f t="shared" si="0"/>
        <v>Xuất sắc</v>
      </c>
      <c r="J55" s="25">
        <f>VLOOKUP(B55,[1]Sheet1!B$4:K$8446,9,0)</f>
        <v>90</v>
      </c>
      <c r="K55" s="26" t="str">
        <f t="shared" si="0"/>
        <v>Xuất sắc</v>
      </c>
    </row>
    <row r="56" spans="1:11" ht="15.75" x14ac:dyDescent="0.25">
      <c r="A56" s="14">
        <v>44</v>
      </c>
      <c r="B56" s="22" t="s">
        <v>162</v>
      </c>
      <c r="C56" s="23" t="s">
        <v>163</v>
      </c>
      <c r="D56" s="24">
        <v>38026</v>
      </c>
      <c r="E56" s="25">
        <f>VLOOKUP(B56,[1]Sheet1!B$4:L$8446,4,0)</f>
        <v>90</v>
      </c>
      <c r="F56" s="25">
        <f>VLOOKUP(B56,[1]Sheet1!B$4:F$8446,5,0)</f>
        <v>85</v>
      </c>
      <c r="G56" s="25">
        <f>VLOOKUP(B56,[1]Sheet1!B$4:J$8446,6,0)</f>
        <v>85</v>
      </c>
      <c r="H56" s="25">
        <f>VLOOKUP(B56,[1]Sheet1!B$4:H$8446,7,0)</f>
        <v>85</v>
      </c>
      <c r="I56" s="26" t="str">
        <f t="shared" si="0"/>
        <v>Tốt</v>
      </c>
      <c r="J56" s="25">
        <f>VLOOKUP(B56,[1]Sheet1!B$4:K$8446,9,0)</f>
        <v>85</v>
      </c>
      <c r="K56" s="26" t="str">
        <f t="shared" si="0"/>
        <v>Tốt</v>
      </c>
    </row>
    <row r="57" spans="1:11" ht="15.75" x14ac:dyDescent="0.25">
      <c r="A57" s="14">
        <v>45</v>
      </c>
      <c r="B57" s="22" t="s">
        <v>128</v>
      </c>
      <c r="C57" s="23" t="s">
        <v>129</v>
      </c>
      <c r="D57" s="24">
        <v>38201</v>
      </c>
      <c r="E57" s="25">
        <f>VLOOKUP(B57,[1]Sheet1!B$4:L$8446,4,0)</f>
        <v>90</v>
      </c>
      <c r="F57" s="25">
        <f>VLOOKUP(B57,[1]Sheet1!B$4:F$8446,5,0)</f>
        <v>90</v>
      </c>
      <c r="G57" s="25">
        <f>VLOOKUP(B57,[1]Sheet1!B$4:J$8446,6,0)</f>
        <v>90</v>
      </c>
      <c r="H57" s="25">
        <f>VLOOKUP(B57,[1]Sheet1!B$4:H$8446,7,0)</f>
        <v>90</v>
      </c>
      <c r="I57" s="26" t="str">
        <f t="shared" si="0"/>
        <v>Xuất sắc</v>
      </c>
      <c r="J57" s="25">
        <f>VLOOKUP(B57,[1]Sheet1!B$4:K$8446,9,0)</f>
        <v>90</v>
      </c>
      <c r="K57" s="26" t="str">
        <f t="shared" si="0"/>
        <v>Xuất sắc</v>
      </c>
    </row>
    <row r="58" spans="1:11" ht="15.75" x14ac:dyDescent="0.25">
      <c r="A58" s="14">
        <v>46</v>
      </c>
      <c r="B58" s="22" t="s">
        <v>168</v>
      </c>
      <c r="C58" s="23" t="s">
        <v>169</v>
      </c>
      <c r="D58" s="24">
        <v>38273</v>
      </c>
      <c r="E58" s="25">
        <f>VLOOKUP(B58,[1]Sheet1!B$4:L$8446,4,0)</f>
        <v>80</v>
      </c>
      <c r="F58" s="25">
        <f>VLOOKUP(B58,[1]Sheet1!B$4:F$8446,5,0)</f>
        <v>90</v>
      </c>
      <c r="G58" s="25">
        <f>VLOOKUP(B58,[1]Sheet1!B$4:J$8446,6,0)</f>
        <v>90</v>
      </c>
      <c r="H58" s="25">
        <f>VLOOKUP(B58,[1]Sheet1!B$4:H$8446,7,0)</f>
        <v>90</v>
      </c>
      <c r="I58" s="26" t="str">
        <f t="shared" si="0"/>
        <v>Xuất sắc</v>
      </c>
      <c r="J58" s="25">
        <f>VLOOKUP(B58,[1]Sheet1!B$4:K$8446,9,0)</f>
        <v>90</v>
      </c>
      <c r="K58" s="26" t="str">
        <f t="shared" si="0"/>
        <v>Xuất sắc</v>
      </c>
    </row>
    <row r="59" spans="1:11" ht="15.75" x14ac:dyDescent="0.25">
      <c r="A59" s="14">
        <v>47</v>
      </c>
      <c r="B59" s="22" t="s">
        <v>39</v>
      </c>
      <c r="C59" s="23" t="s">
        <v>40</v>
      </c>
      <c r="D59" s="24">
        <v>38251</v>
      </c>
      <c r="E59" s="25">
        <f>VLOOKUP(B59,[1]Sheet1!B$4:L$8446,4,0)</f>
        <v>80</v>
      </c>
      <c r="F59" s="25">
        <f>VLOOKUP(B59,[1]Sheet1!B$4:F$8446,5,0)</f>
        <v>90</v>
      </c>
      <c r="G59" s="25">
        <f>VLOOKUP(B59,[1]Sheet1!B$4:J$8446,6,0)</f>
        <v>90</v>
      </c>
      <c r="H59" s="25">
        <f>VLOOKUP(B59,[1]Sheet1!B$4:H$8446,7,0)</f>
        <v>90</v>
      </c>
      <c r="I59" s="26" t="str">
        <f t="shared" si="0"/>
        <v>Xuất sắc</v>
      </c>
      <c r="J59" s="25">
        <f>VLOOKUP(B59,[1]Sheet1!B$4:K$8446,9,0)</f>
        <v>90</v>
      </c>
      <c r="K59" s="26" t="str">
        <f t="shared" si="0"/>
        <v>Xuất sắc</v>
      </c>
    </row>
    <row r="60" spans="1:11" ht="15.75" x14ac:dyDescent="0.25">
      <c r="A60" s="14">
        <v>48</v>
      </c>
      <c r="B60" s="22" t="s">
        <v>74</v>
      </c>
      <c r="C60" s="23" t="s">
        <v>75</v>
      </c>
      <c r="D60" s="24">
        <v>37987</v>
      </c>
      <c r="E60" s="25">
        <f>VLOOKUP(B60,[1]Sheet1!B$4:L$8446,4,0)</f>
        <v>92</v>
      </c>
      <c r="F60" s="25">
        <f>VLOOKUP(B60,[1]Sheet1!B$4:F$8446,5,0)</f>
        <v>92</v>
      </c>
      <c r="G60" s="25">
        <f>VLOOKUP(B60,[1]Sheet1!B$4:J$8446,6,0)</f>
        <v>92</v>
      </c>
      <c r="H60" s="25">
        <f>VLOOKUP(B60,[1]Sheet1!B$4:H$8446,7,0)</f>
        <v>92</v>
      </c>
      <c r="I60" s="26" t="str">
        <f t="shared" si="0"/>
        <v>Xuất sắc</v>
      </c>
      <c r="J60" s="25">
        <f>VLOOKUP(B60,[1]Sheet1!B$4:K$8446,9,0)</f>
        <v>92</v>
      </c>
      <c r="K60" s="26" t="str">
        <f t="shared" si="0"/>
        <v>Xuất sắc</v>
      </c>
    </row>
    <row r="61" spans="1:11" ht="15.75" x14ac:dyDescent="0.25">
      <c r="A61" s="14">
        <v>49</v>
      </c>
      <c r="B61" s="22" t="s">
        <v>112</v>
      </c>
      <c r="C61" s="23" t="s">
        <v>113</v>
      </c>
      <c r="D61" s="24">
        <v>38210</v>
      </c>
      <c r="E61" s="25">
        <f>VLOOKUP(B61,[1]Sheet1!B$4:L$8446,4,0)</f>
        <v>67</v>
      </c>
      <c r="F61" s="25">
        <f>VLOOKUP(B61,[1]Sheet1!B$4:F$8446,5,0)</f>
        <v>77</v>
      </c>
      <c r="G61" s="25">
        <f>VLOOKUP(B61,[1]Sheet1!B$4:J$8446,6,0)</f>
        <v>77</v>
      </c>
      <c r="H61" s="25">
        <f>VLOOKUP(B61,[1]Sheet1!B$4:H$8446,7,0)</f>
        <v>77</v>
      </c>
      <c r="I61" s="26" t="str">
        <f t="shared" si="0"/>
        <v>Khá</v>
      </c>
      <c r="J61" s="25">
        <f>VLOOKUP(B61,[1]Sheet1!B$4:K$8446,9,0)</f>
        <v>77</v>
      </c>
      <c r="K61" s="26" t="str">
        <f t="shared" si="0"/>
        <v>Khá</v>
      </c>
    </row>
    <row r="62" spans="1:11" ht="15.75" x14ac:dyDescent="0.25">
      <c r="A62" s="14">
        <v>50</v>
      </c>
      <c r="B62" s="22" t="s">
        <v>192</v>
      </c>
      <c r="C62" s="23" t="s">
        <v>193</v>
      </c>
      <c r="D62" s="24">
        <v>38128</v>
      </c>
      <c r="E62" s="25">
        <f>VLOOKUP(B62,[1]Sheet1!B$4:L$8446,4,0)</f>
        <v>70</v>
      </c>
      <c r="F62" s="25">
        <f>VLOOKUP(B62,[1]Sheet1!B$4:F$8446,5,0)</f>
        <v>85</v>
      </c>
      <c r="G62" s="25">
        <f>VLOOKUP(B62,[1]Sheet1!B$4:J$8446,6,0)</f>
        <v>85</v>
      </c>
      <c r="H62" s="25">
        <f>VLOOKUP(B62,[1]Sheet1!B$4:H$8446,7,0)</f>
        <v>85</v>
      </c>
      <c r="I62" s="26" t="str">
        <f t="shared" si="0"/>
        <v>Tốt</v>
      </c>
      <c r="J62" s="25">
        <f>VLOOKUP(B62,[1]Sheet1!B$4:K$8446,9,0)</f>
        <v>85</v>
      </c>
      <c r="K62" s="26" t="str">
        <f t="shared" si="0"/>
        <v>Tốt</v>
      </c>
    </row>
    <row r="63" spans="1:11" ht="15.75" x14ac:dyDescent="0.25">
      <c r="A63" s="14">
        <v>51</v>
      </c>
      <c r="B63" s="22" t="s">
        <v>100</v>
      </c>
      <c r="C63" s="23" t="s">
        <v>101</v>
      </c>
      <c r="D63" s="24">
        <v>38295</v>
      </c>
      <c r="E63" s="25">
        <f>VLOOKUP(B63,[1]Sheet1!B$4:L$8446,4,0)</f>
        <v>90</v>
      </c>
      <c r="F63" s="25">
        <f>VLOOKUP(B63,[1]Sheet1!B$4:F$8446,5,0)</f>
        <v>90</v>
      </c>
      <c r="G63" s="25">
        <f>VLOOKUP(B63,[1]Sheet1!B$4:J$8446,6,0)</f>
        <v>90</v>
      </c>
      <c r="H63" s="25">
        <f>VLOOKUP(B63,[1]Sheet1!B$4:H$8446,7,0)</f>
        <v>90</v>
      </c>
      <c r="I63" s="26" t="str">
        <f t="shared" si="0"/>
        <v>Xuất sắc</v>
      </c>
      <c r="J63" s="25">
        <f>VLOOKUP(B63,[1]Sheet1!B$4:K$8446,9,0)</f>
        <v>90</v>
      </c>
      <c r="K63" s="26" t="str">
        <f t="shared" si="0"/>
        <v>Xuất sắc</v>
      </c>
    </row>
    <row r="64" spans="1:11" ht="15.75" x14ac:dyDescent="0.25">
      <c r="A64" s="14">
        <v>52</v>
      </c>
      <c r="B64" s="22" t="s">
        <v>138</v>
      </c>
      <c r="C64" s="23" t="s">
        <v>139</v>
      </c>
      <c r="D64" s="24">
        <v>38006</v>
      </c>
      <c r="E64" s="25">
        <f>VLOOKUP(B64,[1]Sheet1!B$4:L$8446,4,0)</f>
        <v>80</v>
      </c>
      <c r="F64" s="25">
        <f>VLOOKUP(B64,[1]Sheet1!B$4:F$8446,5,0)</f>
        <v>80</v>
      </c>
      <c r="G64" s="25">
        <f>VLOOKUP(B64,[1]Sheet1!B$4:J$8446,6,0)</f>
        <v>80</v>
      </c>
      <c r="H64" s="25">
        <f>VLOOKUP(B64,[1]Sheet1!B$4:H$8446,7,0)</f>
        <v>80</v>
      </c>
      <c r="I64" s="26" t="str">
        <f t="shared" si="0"/>
        <v>Tốt</v>
      </c>
      <c r="J64" s="25">
        <f>VLOOKUP(B64,[1]Sheet1!B$4:K$8446,9,0)</f>
        <v>80</v>
      </c>
      <c r="K64" s="26" t="str">
        <f t="shared" si="0"/>
        <v>Tốt</v>
      </c>
    </row>
    <row r="65" spans="1:11" ht="15.75" x14ac:dyDescent="0.25">
      <c r="A65" s="14">
        <v>53</v>
      </c>
      <c r="B65" s="22" t="s">
        <v>190</v>
      </c>
      <c r="C65" s="23" t="s">
        <v>191</v>
      </c>
      <c r="D65" s="24">
        <v>38015</v>
      </c>
      <c r="E65" s="25">
        <f>VLOOKUP(B65,[1]Sheet1!B$4:L$8446,4,0)</f>
        <v>85</v>
      </c>
      <c r="F65" s="25">
        <f>VLOOKUP(B65,[1]Sheet1!B$4:F$8446,5,0)</f>
        <v>85</v>
      </c>
      <c r="G65" s="25">
        <f>VLOOKUP(B65,[1]Sheet1!B$4:J$8446,6,0)</f>
        <v>85</v>
      </c>
      <c r="H65" s="25">
        <f>VLOOKUP(B65,[1]Sheet1!B$4:H$8446,7,0)</f>
        <v>85</v>
      </c>
      <c r="I65" s="26" t="str">
        <f t="shared" si="0"/>
        <v>Tốt</v>
      </c>
      <c r="J65" s="25">
        <f>VLOOKUP(B65,[1]Sheet1!B$4:K$8446,9,0)</f>
        <v>85</v>
      </c>
      <c r="K65" s="26" t="str">
        <f t="shared" si="0"/>
        <v>Tốt</v>
      </c>
    </row>
    <row r="66" spans="1:11" ht="15.75" x14ac:dyDescent="0.25">
      <c r="A66" s="14">
        <v>54</v>
      </c>
      <c r="B66" s="22" t="s">
        <v>142</v>
      </c>
      <c r="C66" s="23" t="s">
        <v>143</v>
      </c>
      <c r="D66" s="24">
        <v>38242</v>
      </c>
      <c r="E66" s="25">
        <f>VLOOKUP(B66,[1]Sheet1!B$4:L$8446,4,0)</f>
        <v>90</v>
      </c>
      <c r="F66" s="25">
        <f>VLOOKUP(B66,[1]Sheet1!B$4:F$8446,5,0)</f>
        <v>90</v>
      </c>
      <c r="G66" s="25">
        <f>VLOOKUP(B66,[1]Sheet1!B$4:J$8446,6,0)</f>
        <v>90</v>
      </c>
      <c r="H66" s="25">
        <f>VLOOKUP(B66,[1]Sheet1!B$4:H$8446,7,0)</f>
        <v>90</v>
      </c>
      <c r="I66" s="26" t="str">
        <f t="shared" si="0"/>
        <v>Xuất sắc</v>
      </c>
      <c r="J66" s="25">
        <f>VLOOKUP(B66,[1]Sheet1!B$4:K$8446,9,0)</f>
        <v>90</v>
      </c>
      <c r="K66" s="26" t="str">
        <f t="shared" si="0"/>
        <v>Xuất sắc</v>
      </c>
    </row>
    <row r="67" spans="1:11" ht="15.75" x14ac:dyDescent="0.25">
      <c r="A67" s="14">
        <v>55</v>
      </c>
      <c r="B67" s="22" t="s">
        <v>58</v>
      </c>
      <c r="C67" s="23" t="s">
        <v>59</v>
      </c>
      <c r="D67" s="24">
        <v>38311</v>
      </c>
      <c r="E67" s="25">
        <f>VLOOKUP(B67,[1]Sheet1!B$4:L$8446,4,0)</f>
        <v>80</v>
      </c>
      <c r="F67" s="25">
        <f>VLOOKUP(B67,[1]Sheet1!B$4:F$8446,5,0)</f>
        <v>90</v>
      </c>
      <c r="G67" s="25">
        <f>VLOOKUP(B67,[1]Sheet1!B$4:J$8446,6,0)</f>
        <v>90</v>
      </c>
      <c r="H67" s="25">
        <f>VLOOKUP(B67,[1]Sheet1!B$4:H$8446,7,0)</f>
        <v>90</v>
      </c>
      <c r="I67" s="26" t="str">
        <f t="shared" si="0"/>
        <v>Xuất sắc</v>
      </c>
      <c r="J67" s="25">
        <f>VLOOKUP(B67,[1]Sheet1!B$4:K$8446,9,0)</f>
        <v>90</v>
      </c>
      <c r="K67" s="26" t="str">
        <f t="shared" si="0"/>
        <v>Xuất sắc</v>
      </c>
    </row>
    <row r="68" spans="1:11" ht="15.75" x14ac:dyDescent="0.25">
      <c r="A68" s="14">
        <v>56</v>
      </c>
      <c r="B68" s="22" t="s">
        <v>120</v>
      </c>
      <c r="C68" s="23" t="s">
        <v>121</v>
      </c>
      <c r="D68" s="24">
        <v>37923</v>
      </c>
      <c r="E68" s="25">
        <f>VLOOKUP(B68,[1]Sheet1!B$4:L$8446,4,0)</f>
        <v>80</v>
      </c>
      <c r="F68" s="25">
        <f>VLOOKUP(B68,[1]Sheet1!B$4:F$8446,5,0)</f>
        <v>85</v>
      </c>
      <c r="G68" s="25">
        <f>VLOOKUP(B68,[1]Sheet1!B$4:J$8446,6,0)</f>
        <v>85</v>
      </c>
      <c r="H68" s="25">
        <f>VLOOKUP(B68,[1]Sheet1!B$4:H$8446,7,0)</f>
        <v>85</v>
      </c>
      <c r="I68" s="26" t="str">
        <f t="shared" si="0"/>
        <v>Tốt</v>
      </c>
      <c r="J68" s="25">
        <f>VLOOKUP(B68,[1]Sheet1!B$4:K$8446,9,0)</f>
        <v>85</v>
      </c>
      <c r="K68" s="26" t="str">
        <f t="shared" si="0"/>
        <v>Tốt</v>
      </c>
    </row>
    <row r="69" spans="1:11" ht="15.75" x14ac:dyDescent="0.25">
      <c r="A69" s="14">
        <v>57</v>
      </c>
      <c r="B69" s="22" t="s">
        <v>80</v>
      </c>
      <c r="C69" s="23" t="s">
        <v>81</v>
      </c>
      <c r="D69" s="24">
        <v>38235</v>
      </c>
      <c r="E69" s="25">
        <f>VLOOKUP(B69,[1]Sheet1!B$4:L$8446,4,0)</f>
        <v>90</v>
      </c>
      <c r="F69" s="25">
        <f>VLOOKUP(B69,[1]Sheet1!B$4:F$8446,5,0)</f>
        <v>85</v>
      </c>
      <c r="G69" s="25">
        <f>VLOOKUP(B69,[1]Sheet1!B$4:J$8446,6,0)</f>
        <v>85</v>
      </c>
      <c r="H69" s="25">
        <f>VLOOKUP(B69,[1]Sheet1!B$4:H$8446,7,0)</f>
        <v>85</v>
      </c>
      <c r="I69" s="26" t="str">
        <f t="shared" si="0"/>
        <v>Tốt</v>
      </c>
      <c r="J69" s="25">
        <f>VLOOKUP(B69,[1]Sheet1!B$4:K$8446,9,0)</f>
        <v>85</v>
      </c>
      <c r="K69" s="26" t="str">
        <f t="shared" si="0"/>
        <v>Tốt</v>
      </c>
    </row>
    <row r="70" spans="1:11" ht="15.75" x14ac:dyDescent="0.25">
      <c r="A70" s="14">
        <v>58</v>
      </c>
      <c r="B70" s="22" t="s">
        <v>140</v>
      </c>
      <c r="C70" s="23" t="s">
        <v>141</v>
      </c>
      <c r="D70" s="24">
        <v>38080</v>
      </c>
      <c r="E70" s="25">
        <f>VLOOKUP(B70,[1]Sheet1!B$4:L$8446,4,0)</f>
        <v>75</v>
      </c>
      <c r="F70" s="25">
        <f>VLOOKUP(B70,[1]Sheet1!B$4:F$8446,5,0)</f>
        <v>90</v>
      </c>
      <c r="G70" s="25">
        <f>VLOOKUP(B70,[1]Sheet1!B$4:J$8446,6,0)</f>
        <v>90</v>
      </c>
      <c r="H70" s="25">
        <f>VLOOKUP(B70,[1]Sheet1!B$4:H$8446,7,0)</f>
        <v>90</v>
      </c>
      <c r="I70" s="26" t="str">
        <f t="shared" si="0"/>
        <v>Xuất sắc</v>
      </c>
      <c r="J70" s="25">
        <f>VLOOKUP(B70,[1]Sheet1!B$4:K$8446,9,0)</f>
        <v>90</v>
      </c>
      <c r="K70" s="26" t="str">
        <f t="shared" si="0"/>
        <v>Xuất sắc</v>
      </c>
    </row>
    <row r="71" spans="1:11" ht="15.75" x14ac:dyDescent="0.25">
      <c r="A71" s="14">
        <v>59</v>
      </c>
      <c r="B71" s="22" t="s">
        <v>146</v>
      </c>
      <c r="C71" s="23" t="s">
        <v>147</v>
      </c>
      <c r="D71" s="24">
        <v>37702</v>
      </c>
      <c r="E71" s="25">
        <f>VLOOKUP(B71,[1]Sheet1!B$4:L$8446,4,0)</f>
        <v>92</v>
      </c>
      <c r="F71" s="25">
        <f>VLOOKUP(B71,[1]Sheet1!B$4:F$8446,5,0)</f>
        <v>92</v>
      </c>
      <c r="G71" s="25">
        <f>VLOOKUP(B71,[1]Sheet1!B$4:J$8446,6,0)</f>
        <v>92</v>
      </c>
      <c r="H71" s="25">
        <f>VLOOKUP(B71,[1]Sheet1!B$4:H$8446,7,0)</f>
        <v>92</v>
      </c>
      <c r="I71" s="26" t="str">
        <f t="shared" si="0"/>
        <v>Xuất sắc</v>
      </c>
      <c r="J71" s="25">
        <f>VLOOKUP(B71,[1]Sheet1!B$4:K$8446,9,0)</f>
        <v>92</v>
      </c>
      <c r="K71" s="26" t="str">
        <f t="shared" si="0"/>
        <v>Xuất sắc</v>
      </c>
    </row>
    <row r="72" spans="1:11" ht="15.75" x14ac:dyDescent="0.25">
      <c r="A72" s="14">
        <v>60</v>
      </c>
      <c r="B72" s="22" t="s">
        <v>54</v>
      </c>
      <c r="C72" s="23" t="s">
        <v>55</v>
      </c>
      <c r="D72" s="24">
        <v>38256</v>
      </c>
      <c r="E72" s="25">
        <f>VLOOKUP(B72,[1]Sheet1!B$4:L$8446,4,0)</f>
        <v>70</v>
      </c>
      <c r="F72" s="25">
        <f>VLOOKUP(B72,[1]Sheet1!B$4:F$8446,5,0)</f>
        <v>75</v>
      </c>
      <c r="G72" s="25">
        <f>VLOOKUP(B72,[1]Sheet1!B$4:J$8446,6,0)</f>
        <v>75</v>
      </c>
      <c r="H72" s="25">
        <f>VLOOKUP(B72,[1]Sheet1!B$4:H$8446,7,0)</f>
        <v>75</v>
      </c>
      <c r="I72" s="26" t="str">
        <f t="shared" si="0"/>
        <v>Khá</v>
      </c>
      <c r="J72" s="25">
        <f>VLOOKUP(B72,[1]Sheet1!B$4:K$8446,9,0)</f>
        <v>75</v>
      </c>
      <c r="K72" s="26" t="str">
        <f t="shared" si="0"/>
        <v>Khá</v>
      </c>
    </row>
    <row r="73" spans="1:11" ht="15.75" x14ac:dyDescent="0.25">
      <c r="A73" s="14">
        <v>61</v>
      </c>
      <c r="B73" s="22" t="s">
        <v>170</v>
      </c>
      <c r="C73" s="23" t="s">
        <v>171</v>
      </c>
      <c r="D73" s="24">
        <v>38247</v>
      </c>
      <c r="E73" s="25">
        <f>VLOOKUP(B73,[1]Sheet1!B$4:L$8446,4,0)</f>
        <v>80</v>
      </c>
      <c r="F73" s="25">
        <f>VLOOKUP(B73,[1]Sheet1!B$4:F$8446,5,0)</f>
        <v>90</v>
      </c>
      <c r="G73" s="25">
        <f>VLOOKUP(B73,[1]Sheet1!B$4:J$8446,6,0)</f>
        <v>90</v>
      </c>
      <c r="H73" s="25">
        <f>VLOOKUP(B73,[1]Sheet1!B$4:H$8446,7,0)</f>
        <v>90</v>
      </c>
      <c r="I73" s="26" t="str">
        <f t="shared" si="0"/>
        <v>Xuất sắc</v>
      </c>
      <c r="J73" s="25">
        <f>VLOOKUP(B73,[1]Sheet1!B$4:K$8446,9,0)</f>
        <v>90</v>
      </c>
      <c r="K73" s="26" t="str">
        <f t="shared" si="0"/>
        <v>Xuất sắc</v>
      </c>
    </row>
    <row r="74" spans="1:11" ht="15.75" x14ac:dyDescent="0.25">
      <c r="A74" s="14">
        <v>62</v>
      </c>
      <c r="B74" s="22" t="s">
        <v>136</v>
      </c>
      <c r="C74" s="23" t="s">
        <v>137</v>
      </c>
      <c r="D74" s="24">
        <v>38071</v>
      </c>
      <c r="E74" s="25">
        <f>VLOOKUP(B74,[1]Sheet1!B$4:L$8446,4,0)</f>
        <v>90</v>
      </c>
      <c r="F74" s="25">
        <f>VLOOKUP(B74,[1]Sheet1!B$4:F$8446,5,0)</f>
        <v>90</v>
      </c>
      <c r="G74" s="25">
        <f>VLOOKUP(B74,[1]Sheet1!B$4:J$8446,6,0)</f>
        <v>90</v>
      </c>
      <c r="H74" s="25">
        <f>VLOOKUP(B74,[1]Sheet1!B$4:H$8446,7,0)</f>
        <v>90</v>
      </c>
      <c r="I74" s="26" t="str">
        <f t="shared" si="0"/>
        <v>Xuất sắc</v>
      </c>
      <c r="J74" s="25">
        <f>VLOOKUP(B74,[1]Sheet1!B$4:K$8446,9,0)</f>
        <v>90</v>
      </c>
      <c r="K74" s="26" t="str">
        <f t="shared" si="0"/>
        <v>Xuất sắc</v>
      </c>
    </row>
    <row r="75" spans="1:11" ht="15.75" x14ac:dyDescent="0.25">
      <c r="A75" s="14">
        <v>63</v>
      </c>
      <c r="B75" s="22" t="s">
        <v>56</v>
      </c>
      <c r="C75" s="23" t="s">
        <v>57</v>
      </c>
      <c r="D75" s="24">
        <v>38035</v>
      </c>
      <c r="E75" s="25">
        <f>VLOOKUP(B75,[1]Sheet1!B$4:L$8446,4,0)</f>
        <v>90</v>
      </c>
      <c r="F75" s="25">
        <f>VLOOKUP(B75,[1]Sheet1!B$4:F$8446,5,0)</f>
        <v>90</v>
      </c>
      <c r="G75" s="25">
        <f>VLOOKUP(B75,[1]Sheet1!B$4:J$8446,6,0)</f>
        <v>90</v>
      </c>
      <c r="H75" s="25">
        <f>VLOOKUP(B75,[1]Sheet1!B$4:H$8446,7,0)</f>
        <v>90</v>
      </c>
      <c r="I75" s="26" t="str">
        <f t="shared" si="0"/>
        <v>Xuất sắc</v>
      </c>
      <c r="J75" s="25">
        <f>VLOOKUP(B75,[1]Sheet1!B$4:K$8446,9,0)</f>
        <v>90</v>
      </c>
      <c r="K75" s="26" t="str">
        <f t="shared" si="0"/>
        <v>Xuất sắc</v>
      </c>
    </row>
    <row r="76" spans="1:11" ht="15.75" x14ac:dyDescent="0.25">
      <c r="A76" s="14">
        <v>64</v>
      </c>
      <c r="B76" s="22" t="s">
        <v>70</v>
      </c>
      <c r="C76" s="23" t="s">
        <v>71</v>
      </c>
      <c r="D76" s="24">
        <v>38318</v>
      </c>
      <c r="E76" s="25">
        <f>VLOOKUP(B76,[1]Sheet1!B$4:L$8446,4,0)</f>
        <v>90</v>
      </c>
      <c r="F76" s="25">
        <f>VLOOKUP(B76,[1]Sheet1!B$4:F$8446,5,0)</f>
        <v>90</v>
      </c>
      <c r="G76" s="25">
        <f>VLOOKUP(B76,[1]Sheet1!B$4:J$8446,6,0)</f>
        <v>90</v>
      </c>
      <c r="H76" s="25">
        <f>VLOOKUP(B76,[1]Sheet1!B$4:H$8446,7,0)</f>
        <v>90</v>
      </c>
      <c r="I76" s="26" t="str">
        <f t="shared" si="0"/>
        <v>Xuất sắc</v>
      </c>
      <c r="J76" s="25">
        <f>VLOOKUP(B76,[1]Sheet1!B$4:K$8446,9,0)</f>
        <v>90</v>
      </c>
      <c r="K76" s="26" t="str">
        <f t="shared" si="0"/>
        <v>Xuất sắc</v>
      </c>
    </row>
    <row r="77" spans="1:11" ht="15.75" x14ac:dyDescent="0.25">
      <c r="A77" s="14">
        <v>65</v>
      </c>
      <c r="B77" s="22" t="s">
        <v>102</v>
      </c>
      <c r="C77" s="23" t="s">
        <v>103</v>
      </c>
      <c r="D77" s="24">
        <v>38239</v>
      </c>
      <c r="E77" s="25">
        <f>VLOOKUP(B77,[1]Sheet1!B$4:L$8446,4,0)</f>
        <v>80</v>
      </c>
      <c r="F77" s="25">
        <f>VLOOKUP(B77,[1]Sheet1!B$4:F$8446,5,0)</f>
        <v>90</v>
      </c>
      <c r="G77" s="25">
        <f>VLOOKUP(B77,[1]Sheet1!B$4:J$8446,6,0)</f>
        <v>90</v>
      </c>
      <c r="H77" s="25">
        <f>VLOOKUP(B77,[1]Sheet1!B$4:H$8446,7,0)</f>
        <v>90</v>
      </c>
      <c r="I77" s="26" t="str">
        <f t="shared" ref="I77:I89" si="1">IF(H77&gt;=90,"Xuất sắc",IF(H77&gt;=80,"Tốt", IF(H77&gt;=65,"Khá",IF(H77&gt;=50,"Trung bình", IF(H77&gt;=35, "Yếu", "Kém")))))</f>
        <v>Xuất sắc</v>
      </c>
      <c r="J77" s="25">
        <f>VLOOKUP(B77,[1]Sheet1!B$4:K$8446,9,0)</f>
        <v>90</v>
      </c>
      <c r="K77" s="26" t="str">
        <f t="shared" ref="K77:K89" si="2">IF(J77&gt;=90,"Xuất sắc",IF(J77&gt;=80,"Tốt", IF(J77&gt;=65,"Khá",IF(J77&gt;=50,"Trung bình", IF(J77&gt;=35, "Yếu", "Kém")))))</f>
        <v>Xuất sắc</v>
      </c>
    </row>
    <row r="78" spans="1:11" ht="15.75" x14ac:dyDescent="0.25">
      <c r="A78" s="14">
        <v>66</v>
      </c>
      <c r="B78" s="22" t="s">
        <v>64</v>
      </c>
      <c r="C78" s="23" t="s">
        <v>65</v>
      </c>
      <c r="D78" s="24">
        <v>37650</v>
      </c>
      <c r="E78" s="25">
        <f>VLOOKUP(B78,[1]Sheet1!B$4:L$8446,4,0)</f>
        <v>80</v>
      </c>
      <c r="F78" s="25">
        <f>VLOOKUP(B78,[1]Sheet1!B$4:F$8446,5,0)</f>
        <v>80</v>
      </c>
      <c r="G78" s="25">
        <f>VLOOKUP(B78,[1]Sheet1!B$4:J$8446,6,0)</f>
        <v>80</v>
      </c>
      <c r="H78" s="25">
        <f>VLOOKUP(B78,[1]Sheet1!B$4:H$8446,7,0)</f>
        <v>80</v>
      </c>
      <c r="I78" s="26" t="str">
        <f t="shared" si="1"/>
        <v>Tốt</v>
      </c>
      <c r="J78" s="25">
        <f>VLOOKUP(B78,[1]Sheet1!B$4:K$8446,9,0)</f>
        <v>80</v>
      </c>
      <c r="K78" s="26" t="str">
        <f t="shared" si="2"/>
        <v>Tốt</v>
      </c>
    </row>
    <row r="79" spans="1:11" ht="15.75" x14ac:dyDescent="0.25">
      <c r="A79" s="14">
        <v>67</v>
      </c>
      <c r="B79" s="22" t="s">
        <v>152</v>
      </c>
      <c r="C79" s="23" t="s">
        <v>153</v>
      </c>
      <c r="D79" s="24">
        <v>38081</v>
      </c>
      <c r="E79" s="25">
        <f>VLOOKUP(B79,[1]Sheet1!B$4:L$8446,4,0)</f>
        <v>90</v>
      </c>
      <c r="F79" s="25">
        <f>VLOOKUP(B79,[1]Sheet1!B$4:F$8446,5,0)</f>
        <v>90</v>
      </c>
      <c r="G79" s="25">
        <f>VLOOKUP(B79,[1]Sheet1!B$4:J$8446,6,0)</f>
        <v>90</v>
      </c>
      <c r="H79" s="25">
        <f>VLOOKUP(B79,[1]Sheet1!B$4:H$8446,7,0)</f>
        <v>90</v>
      </c>
      <c r="I79" s="26" t="str">
        <f t="shared" si="1"/>
        <v>Xuất sắc</v>
      </c>
      <c r="J79" s="25">
        <f>VLOOKUP(B79,[1]Sheet1!B$4:K$8446,9,0)</f>
        <v>90</v>
      </c>
      <c r="K79" s="26" t="str">
        <f t="shared" si="2"/>
        <v>Xuất sắc</v>
      </c>
    </row>
    <row r="80" spans="1:11" ht="15.75" x14ac:dyDescent="0.25">
      <c r="A80" s="14">
        <v>68</v>
      </c>
      <c r="B80" s="22" t="s">
        <v>118</v>
      </c>
      <c r="C80" s="23" t="s">
        <v>119</v>
      </c>
      <c r="D80" s="24">
        <v>38016</v>
      </c>
      <c r="E80" s="25">
        <f>VLOOKUP(B80,[1]Sheet1!B$4:L$8446,4,0)</f>
        <v>80</v>
      </c>
      <c r="F80" s="25">
        <f>VLOOKUP(B80,[1]Sheet1!B$4:F$8446,5,0)</f>
        <v>90</v>
      </c>
      <c r="G80" s="25">
        <f>VLOOKUP(B80,[1]Sheet1!B$4:J$8446,6,0)</f>
        <v>90</v>
      </c>
      <c r="H80" s="25">
        <f>VLOOKUP(B80,[1]Sheet1!B$4:H$8446,7,0)</f>
        <v>90</v>
      </c>
      <c r="I80" s="26" t="str">
        <f t="shared" si="1"/>
        <v>Xuất sắc</v>
      </c>
      <c r="J80" s="25">
        <f>VLOOKUP(B80,[1]Sheet1!B$4:K$8446,9,0)</f>
        <v>90</v>
      </c>
      <c r="K80" s="26" t="str">
        <f t="shared" si="2"/>
        <v>Xuất sắc</v>
      </c>
    </row>
    <row r="81" spans="1:11" ht="15.75" x14ac:dyDescent="0.25">
      <c r="A81" s="14">
        <v>69</v>
      </c>
      <c r="B81" s="22" t="s">
        <v>62</v>
      </c>
      <c r="C81" s="23" t="s">
        <v>63</v>
      </c>
      <c r="D81" s="24">
        <v>38337</v>
      </c>
      <c r="E81" s="25">
        <f>VLOOKUP(B81,[1]Sheet1!B$4:L$8446,4,0)</f>
        <v>0</v>
      </c>
      <c r="F81" s="25">
        <f>VLOOKUP(B81,[1]Sheet1!B$4:F$8446,5,0)</f>
        <v>0</v>
      </c>
      <c r="G81" s="25">
        <f>VLOOKUP(B81,[1]Sheet1!B$4:J$8446,6,0)</f>
        <v>0</v>
      </c>
      <c r="H81" s="25">
        <f>VLOOKUP(B81,[1]Sheet1!B$4:H$8446,7,0)</f>
        <v>0</v>
      </c>
      <c r="I81" s="26" t="str">
        <f t="shared" si="1"/>
        <v>Kém</v>
      </c>
      <c r="J81" s="25">
        <f>VLOOKUP(B81,[1]Sheet1!B$4:K$8446,9,0)</f>
        <v>0</v>
      </c>
      <c r="K81" s="26" t="str">
        <f t="shared" si="2"/>
        <v>Kém</v>
      </c>
    </row>
    <row r="82" spans="1:11" ht="15.75" x14ac:dyDescent="0.25">
      <c r="A82" s="14">
        <v>70</v>
      </c>
      <c r="B82" s="22" t="s">
        <v>176</v>
      </c>
      <c r="C82" s="23" t="s">
        <v>177</v>
      </c>
      <c r="D82" s="24">
        <v>38133</v>
      </c>
      <c r="E82" s="25">
        <f>VLOOKUP(B82,[1]Sheet1!B$4:L$8446,4,0)</f>
        <v>90</v>
      </c>
      <c r="F82" s="25">
        <f>VLOOKUP(B82,[1]Sheet1!B$4:F$8446,5,0)</f>
        <v>90</v>
      </c>
      <c r="G82" s="25">
        <f>VLOOKUP(B82,[1]Sheet1!B$4:J$8446,6,0)</f>
        <v>90</v>
      </c>
      <c r="H82" s="25">
        <f>VLOOKUP(B82,[1]Sheet1!B$4:H$8446,7,0)</f>
        <v>90</v>
      </c>
      <c r="I82" s="26" t="str">
        <f t="shared" si="1"/>
        <v>Xuất sắc</v>
      </c>
      <c r="J82" s="25">
        <f>VLOOKUP(B82,[1]Sheet1!B$4:K$8446,9,0)</f>
        <v>90</v>
      </c>
      <c r="K82" s="26" t="str">
        <f t="shared" si="2"/>
        <v>Xuất sắc</v>
      </c>
    </row>
    <row r="83" spans="1:11" ht="15.75" x14ac:dyDescent="0.25">
      <c r="A83" s="14">
        <v>71</v>
      </c>
      <c r="B83" s="22" t="s">
        <v>122</v>
      </c>
      <c r="C83" s="23" t="s">
        <v>123</v>
      </c>
      <c r="D83" s="24">
        <v>38003</v>
      </c>
      <c r="E83" s="25">
        <f>VLOOKUP(B83,[1]Sheet1!B$4:L$8446,4,0)</f>
        <v>90</v>
      </c>
      <c r="F83" s="25">
        <f>VLOOKUP(B83,[1]Sheet1!B$4:F$8446,5,0)</f>
        <v>90</v>
      </c>
      <c r="G83" s="25">
        <f>VLOOKUP(B83,[1]Sheet1!B$4:J$8446,6,0)</f>
        <v>90</v>
      </c>
      <c r="H83" s="25">
        <f>VLOOKUP(B83,[1]Sheet1!B$4:H$8446,7,0)</f>
        <v>90</v>
      </c>
      <c r="I83" s="26" t="str">
        <f t="shared" si="1"/>
        <v>Xuất sắc</v>
      </c>
      <c r="J83" s="25">
        <f>VLOOKUP(B83,[1]Sheet1!B$4:K$8446,9,0)</f>
        <v>90</v>
      </c>
      <c r="K83" s="26" t="str">
        <f t="shared" si="2"/>
        <v>Xuất sắc</v>
      </c>
    </row>
    <row r="84" spans="1:11" ht="15.75" x14ac:dyDescent="0.25">
      <c r="A84" s="14">
        <v>72</v>
      </c>
      <c r="B84" s="22" t="s">
        <v>72</v>
      </c>
      <c r="C84" s="23" t="s">
        <v>73</v>
      </c>
      <c r="D84" s="24">
        <v>38201</v>
      </c>
      <c r="E84" s="25">
        <f>VLOOKUP(B84,[1]Sheet1!B$4:L$8446,4,0)</f>
        <v>90</v>
      </c>
      <c r="F84" s="25">
        <f>VLOOKUP(B84,[1]Sheet1!B$4:F$8446,5,0)</f>
        <v>90</v>
      </c>
      <c r="G84" s="25">
        <f>VLOOKUP(B84,[1]Sheet1!B$4:J$8446,6,0)</f>
        <v>90</v>
      </c>
      <c r="H84" s="25">
        <f>VLOOKUP(B84,[1]Sheet1!B$4:H$8446,7,0)</f>
        <v>90</v>
      </c>
      <c r="I84" s="26" t="str">
        <f t="shared" si="1"/>
        <v>Xuất sắc</v>
      </c>
      <c r="J84" s="25">
        <f>VLOOKUP(B84,[1]Sheet1!B$4:K$8446,9,0)</f>
        <v>90</v>
      </c>
      <c r="K84" s="26" t="str">
        <f t="shared" si="2"/>
        <v>Xuất sắc</v>
      </c>
    </row>
    <row r="85" spans="1:11" ht="15.75" x14ac:dyDescent="0.25">
      <c r="A85" s="14">
        <v>73</v>
      </c>
      <c r="B85" s="22" t="s">
        <v>92</v>
      </c>
      <c r="C85" s="23" t="s">
        <v>93</v>
      </c>
      <c r="D85" s="24">
        <v>38059</v>
      </c>
      <c r="E85" s="25">
        <f>VLOOKUP(B85,[1]Sheet1!B$4:L$8446,4,0)</f>
        <v>80</v>
      </c>
      <c r="F85" s="25">
        <f>VLOOKUP(B85,[1]Sheet1!B$4:F$8446,5,0)</f>
        <v>80</v>
      </c>
      <c r="G85" s="25">
        <f>VLOOKUP(B85,[1]Sheet1!B$4:J$8446,6,0)</f>
        <v>80</v>
      </c>
      <c r="H85" s="25">
        <f>VLOOKUP(B85,[1]Sheet1!B$4:H$8446,7,0)</f>
        <v>80</v>
      </c>
      <c r="I85" s="26" t="str">
        <f t="shared" si="1"/>
        <v>Tốt</v>
      </c>
      <c r="J85" s="25">
        <f>VLOOKUP(B85,[1]Sheet1!B$4:K$8446,9,0)</f>
        <v>80</v>
      </c>
      <c r="K85" s="26" t="str">
        <f t="shared" si="2"/>
        <v>Tốt</v>
      </c>
    </row>
    <row r="86" spans="1:11" ht="15.75" x14ac:dyDescent="0.25">
      <c r="A86" s="14">
        <v>74</v>
      </c>
      <c r="B86" s="22" t="s">
        <v>78</v>
      </c>
      <c r="C86" s="23" t="s">
        <v>79</v>
      </c>
      <c r="D86" s="24">
        <v>38285</v>
      </c>
      <c r="E86" s="25">
        <f>VLOOKUP(B86,[1]Sheet1!B$4:L$8446,4,0)</f>
        <v>90</v>
      </c>
      <c r="F86" s="25">
        <f>VLOOKUP(B86,[1]Sheet1!B$4:F$8446,5,0)</f>
        <v>90</v>
      </c>
      <c r="G86" s="25">
        <f>VLOOKUP(B86,[1]Sheet1!B$4:J$8446,6,0)</f>
        <v>90</v>
      </c>
      <c r="H86" s="25">
        <f>VLOOKUP(B86,[1]Sheet1!B$4:H$8446,7,0)</f>
        <v>90</v>
      </c>
      <c r="I86" s="26" t="str">
        <f t="shared" si="1"/>
        <v>Xuất sắc</v>
      </c>
      <c r="J86" s="25">
        <f>VLOOKUP(B86,[1]Sheet1!B$4:K$8446,9,0)</f>
        <v>90</v>
      </c>
      <c r="K86" s="26" t="str">
        <f t="shared" si="2"/>
        <v>Xuất sắc</v>
      </c>
    </row>
    <row r="87" spans="1:11" ht="15.75" x14ac:dyDescent="0.25">
      <c r="A87" s="14">
        <v>75</v>
      </c>
      <c r="B87" s="22" t="s">
        <v>130</v>
      </c>
      <c r="C87" s="23" t="s">
        <v>131</v>
      </c>
      <c r="D87" s="24">
        <v>38196</v>
      </c>
      <c r="E87" s="25">
        <f>VLOOKUP(B87,[1]Sheet1!B$4:L$8446,4,0)</f>
        <v>90</v>
      </c>
      <c r="F87" s="25">
        <f>VLOOKUP(B87,[1]Sheet1!B$4:F$8446,5,0)</f>
        <v>90</v>
      </c>
      <c r="G87" s="25">
        <f>VLOOKUP(B87,[1]Sheet1!B$4:J$8446,6,0)</f>
        <v>90</v>
      </c>
      <c r="H87" s="25">
        <f>VLOOKUP(B87,[1]Sheet1!B$4:H$8446,7,0)</f>
        <v>90</v>
      </c>
      <c r="I87" s="26" t="str">
        <f t="shared" si="1"/>
        <v>Xuất sắc</v>
      </c>
      <c r="J87" s="25">
        <f>VLOOKUP(B87,[1]Sheet1!B$4:K$8446,9,0)</f>
        <v>90</v>
      </c>
      <c r="K87" s="26" t="str">
        <f t="shared" si="2"/>
        <v>Xuất sắc</v>
      </c>
    </row>
    <row r="88" spans="1:11" ht="15.75" x14ac:dyDescent="0.25">
      <c r="A88" s="14">
        <v>76</v>
      </c>
      <c r="B88" s="22" t="s">
        <v>41</v>
      </c>
      <c r="C88" s="23" t="s">
        <v>42</v>
      </c>
      <c r="D88" s="24">
        <v>38010</v>
      </c>
      <c r="E88" s="25">
        <f>VLOOKUP(B88,[1]Sheet1!B$4:L$8446,4,0)</f>
        <v>75</v>
      </c>
      <c r="F88" s="25">
        <f>VLOOKUP(B88,[1]Sheet1!B$4:F$8446,5,0)</f>
        <v>85</v>
      </c>
      <c r="G88" s="25">
        <f>VLOOKUP(B88,[1]Sheet1!B$4:J$8446,6,0)</f>
        <v>85</v>
      </c>
      <c r="H88" s="25">
        <f>VLOOKUP(B88,[1]Sheet1!B$4:H$8446,7,0)</f>
        <v>85</v>
      </c>
      <c r="I88" s="26" t="str">
        <f t="shared" si="1"/>
        <v>Tốt</v>
      </c>
      <c r="J88" s="25">
        <f>VLOOKUP(B88,[1]Sheet1!B$4:K$8446,9,0)</f>
        <v>85</v>
      </c>
      <c r="K88" s="26" t="str">
        <f t="shared" si="2"/>
        <v>Tốt</v>
      </c>
    </row>
    <row r="89" spans="1:11" ht="15.75" x14ac:dyDescent="0.25">
      <c r="A89" s="14">
        <v>77</v>
      </c>
      <c r="B89" s="22" t="s">
        <v>126</v>
      </c>
      <c r="C89" s="23" t="s">
        <v>127</v>
      </c>
      <c r="D89" s="24">
        <v>38048</v>
      </c>
      <c r="E89" s="25">
        <f>VLOOKUP(B89,[1]Sheet1!B$4:L$8446,4,0)</f>
        <v>85</v>
      </c>
      <c r="F89" s="25">
        <f>VLOOKUP(B89,[1]Sheet1!B$4:F$8446,5,0)</f>
        <v>85</v>
      </c>
      <c r="G89" s="25">
        <f>VLOOKUP(B89,[1]Sheet1!B$4:J$8446,6,0)</f>
        <v>85</v>
      </c>
      <c r="H89" s="25">
        <f>VLOOKUP(B89,[1]Sheet1!B$4:H$8446,7,0)</f>
        <v>85</v>
      </c>
      <c r="I89" s="26" t="str">
        <f t="shared" si="1"/>
        <v>Tốt</v>
      </c>
      <c r="J89" s="25">
        <f>VLOOKUP(B89,[1]Sheet1!B$4:K$8446,9,0)</f>
        <v>85</v>
      </c>
      <c r="K89" s="26" t="str">
        <f t="shared" si="2"/>
        <v>Tốt</v>
      </c>
    </row>
    <row r="91" spans="1:11" x14ac:dyDescent="0.2">
      <c r="A91" s="32" t="s">
        <v>1040</v>
      </c>
      <c r="B91" s="32"/>
      <c r="C91" s="32"/>
    </row>
  </sheetData>
  <sortState xmlns:xlrd2="http://schemas.microsoft.com/office/spreadsheetml/2017/richdata2" ref="A13:K89">
    <sortCondition ref="B13:B89"/>
  </sortState>
  <mergeCells count="18">
    <mergeCell ref="J11:K11"/>
    <mergeCell ref="E10:E12"/>
    <mergeCell ref="F10:F12"/>
    <mergeCell ref="G10:G12"/>
    <mergeCell ref="A91:C91"/>
    <mergeCell ref="A6:K6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H11:I11"/>
  </mergeCells>
  <conditionalFormatting sqref="B13:B89">
    <cfRule type="duplicateValues" dxfId="29" priority="4"/>
    <cfRule type="duplicateValues" dxfId="28" priority="5"/>
    <cfRule type="duplicateValues" dxfId="27" priority="6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41DA-5C4F-480B-B7E6-0CF679126E53}">
  <dimension ref="A1:K51"/>
  <sheetViews>
    <sheetView topLeftCell="A31" workbookViewId="0">
      <selection activeCell="K60" sqref="K60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style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965</v>
      </c>
      <c r="C13" s="23" t="s">
        <v>566</v>
      </c>
      <c r="D13" s="27">
        <v>38922</v>
      </c>
      <c r="E13" s="25">
        <f>VLOOKUP(B13,[1]Sheet1!B$4:L$8446,4,0)</f>
        <v>90</v>
      </c>
      <c r="F13" s="25">
        <f>VLOOKUP(B13,[1]Sheet1!B$4:F$8446,5,0)</f>
        <v>90</v>
      </c>
      <c r="G13" s="25">
        <f>VLOOKUP(B13,[1]Sheet1!B$4:J$8446,6,0)</f>
        <v>90</v>
      </c>
      <c r="H13" s="25">
        <f>VLOOKUP(B13,[1]Sheet1!B$4:H$8446,7,0)</f>
        <v>90</v>
      </c>
      <c r="I13" s="26" t="str">
        <f t="shared" ref="I13:I49" si="0">IF(H13&gt;=90,"Xuất sắc",IF(H13&gt;=80,"Tốt", IF(H13&gt;=65,"Khá",IF(H13&gt;=50,"Trung bình", IF(H13&gt;=35, "Yếu", "Kém")))))</f>
        <v>Xuất sắc</v>
      </c>
      <c r="J13" s="25">
        <f>VLOOKUP(B13,[1]Sheet1!B$4:K$8446,9,0)</f>
        <v>90</v>
      </c>
      <c r="K13" s="26" t="str">
        <f t="shared" ref="K13:K49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8" t="s">
        <v>966</v>
      </c>
      <c r="C14" s="23" t="s">
        <v>967</v>
      </c>
      <c r="D14" s="27">
        <v>38828</v>
      </c>
      <c r="E14" s="25">
        <f>VLOOKUP(B14,[1]Sheet1!B$4:L$8446,4,0)</f>
        <v>96</v>
      </c>
      <c r="F14" s="25">
        <f>VLOOKUP(B14,[1]Sheet1!B$4:F$8446,5,0)</f>
        <v>96</v>
      </c>
      <c r="G14" s="25">
        <f>VLOOKUP(B14,[1]Sheet1!B$4:J$8446,6,0)</f>
        <v>96</v>
      </c>
      <c r="H14" s="25">
        <f>VLOOKUP(B14,[1]Sheet1!B$4:H$8446,7,0)</f>
        <v>96</v>
      </c>
      <c r="I14" s="26" t="str">
        <f t="shared" si="0"/>
        <v>Xuất sắc</v>
      </c>
      <c r="J14" s="25">
        <f>VLOOKUP(B14,[1]Sheet1!B$4:K$8446,9,0)</f>
        <v>96</v>
      </c>
      <c r="K14" s="26" t="str">
        <f t="shared" si="1"/>
        <v>Xuất sắc</v>
      </c>
    </row>
    <row r="15" spans="1:11" ht="15.75" x14ac:dyDescent="0.25">
      <c r="A15" s="14">
        <v>3</v>
      </c>
      <c r="B15" s="28" t="s">
        <v>968</v>
      </c>
      <c r="C15" s="23" t="s">
        <v>969</v>
      </c>
      <c r="D15" s="27">
        <v>38759</v>
      </c>
      <c r="E15" s="25">
        <f>VLOOKUP(B15,[1]Sheet1!B$4:L$8446,4,0)</f>
        <v>80</v>
      </c>
      <c r="F15" s="25">
        <f>VLOOKUP(B15,[1]Sheet1!B$4:F$8446,5,0)</f>
        <v>80</v>
      </c>
      <c r="G15" s="25">
        <f>VLOOKUP(B15,[1]Sheet1!B$4:J$8446,6,0)</f>
        <v>80</v>
      </c>
      <c r="H15" s="25">
        <f>VLOOKUP(B15,[1]Sheet1!B$4:H$8446,7,0)</f>
        <v>80</v>
      </c>
      <c r="I15" s="26" t="str">
        <f t="shared" si="0"/>
        <v>Tốt</v>
      </c>
      <c r="J15" s="25">
        <f>VLOOKUP(B15,[1]Sheet1!B$4:K$8446,9,0)</f>
        <v>80</v>
      </c>
      <c r="K15" s="26" t="str">
        <f t="shared" si="1"/>
        <v>Tốt</v>
      </c>
    </row>
    <row r="16" spans="1:11" ht="15.75" x14ac:dyDescent="0.25">
      <c r="A16" s="14">
        <v>4</v>
      </c>
      <c r="B16" s="28" t="s">
        <v>970</v>
      </c>
      <c r="C16" s="23" t="s">
        <v>971</v>
      </c>
      <c r="D16" s="27">
        <v>39079</v>
      </c>
      <c r="E16" s="25">
        <f>VLOOKUP(B16,[1]Sheet1!B$4:L$8446,4,0)</f>
        <v>70</v>
      </c>
      <c r="F16" s="25">
        <f>VLOOKUP(B16,[1]Sheet1!B$4:F$8446,5,0)</f>
        <v>77</v>
      </c>
      <c r="G16" s="25">
        <f>VLOOKUP(B16,[1]Sheet1!B$4:J$8446,6,0)</f>
        <v>67</v>
      </c>
      <c r="H16" s="25">
        <f>VLOOKUP(B16,[1]Sheet1!B$4:H$8446,7,0)</f>
        <v>67</v>
      </c>
      <c r="I16" s="26" t="str">
        <f t="shared" si="0"/>
        <v>Khá</v>
      </c>
      <c r="J16" s="25">
        <f>VLOOKUP(B16,[1]Sheet1!B$4:K$8446,9,0)</f>
        <v>67</v>
      </c>
      <c r="K16" s="26" t="str">
        <f t="shared" si="1"/>
        <v>Khá</v>
      </c>
    </row>
    <row r="17" spans="1:11" ht="15.75" x14ac:dyDescent="0.25">
      <c r="A17" s="14">
        <v>5</v>
      </c>
      <c r="B17" s="28" t="s">
        <v>981</v>
      </c>
      <c r="C17" s="23" t="s">
        <v>982</v>
      </c>
      <c r="D17" s="27">
        <v>38783</v>
      </c>
      <c r="E17" s="25">
        <f>VLOOKUP(B17,[1]Sheet1!B$4:L$8446,4,0)</f>
        <v>90</v>
      </c>
      <c r="F17" s="25">
        <f>VLOOKUP(B17,[1]Sheet1!B$4:F$8446,5,0)</f>
        <v>96</v>
      </c>
      <c r="G17" s="25">
        <f>VLOOKUP(B17,[1]Sheet1!B$4:J$8446,6,0)</f>
        <v>96</v>
      </c>
      <c r="H17" s="25">
        <f>VLOOKUP(B17,[1]Sheet1!B$4:H$8446,7,0)</f>
        <v>96</v>
      </c>
      <c r="I17" s="26" t="str">
        <f t="shared" si="0"/>
        <v>Xuất sắc</v>
      </c>
      <c r="J17" s="25">
        <f>VLOOKUP(B17,[1]Sheet1!B$4:K$8446,9,0)</f>
        <v>96</v>
      </c>
      <c r="K17" s="26" t="str">
        <f t="shared" si="1"/>
        <v>Xuất sắc</v>
      </c>
    </row>
    <row r="18" spans="1:11" ht="15.75" x14ac:dyDescent="0.25">
      <c r="A18" s="14">
        <v>6</v>
      </c>
      <c r="B18" s="28" t="s">
        <v>979</v>
      </c>
      <c r="C18" s="23" t="s">
        <v>980</v>
      </c>
      <c r="D18" s="27">
        <v>39044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4">
        <v>7</v>
      </c>
      <c r="B19" s="28" t="s">
        <v>974</v>
      </c>
      <c r="C19" s="23" t="s">
        <v>975</v>
      </c>
      <c r="D19" s="27">
        <v>38578</v>
      </c>
      <c r="E19" s="25">
        <f>VLOOKUP(B19,[1]Sheet1!B$4:L$8446,4,0)</f>
        <v>80</v>
      </c>
      <c r="F19" s="25">
        <f>VLOOKUP(B19,[1]Sheet1!B$4:F$8446,5,0)</f>
        <v>80</v>
      </c>
      <c r="G19" s="25">
        <f>VLOOKUP(B19,[1]Sheet1!B$4:J$8446,6,0)</f>
        <v>80</v>
      </c>
      <c r="H19" s="25">
        <f>VLOOKUP(B19,[1]Sheet1!B$4:H$8446,7,0)</f>
        <v>80</v>
      </c>
      <c r="I19" s="26" t="str">
        <f t="shared" si="0"/>
        <v>Tốt</v>
      </c>
      <c r="J19" s="25">
        <f>VLOOKUP(B19,[1]Sheet1!B$4:K$8446,9,0)</f>
        <v>80</v>
      </c>
      <c r="K19" s="26" t="str">
        <f t="shared" si="1"/>
        <v>Tốt</v>
      </c>
    </row>
    <row r="20" spans="1:11" ht="15.75" x14ac:dyDescent="0.25">
      <c r="A20" s="14">
        <v>8</v>
      </c>
      <c r="B20" s="28" t="s">
        <v>972</v>
      </c>
      <c r="C20" s="23" t="s">
        <v>973</v>
      </c>
      <c r="D20" s="27">
        <v>39014</v>
      </c>
      <c r="E20" s="25">
        <f>VLOOKUP(B20,[1]Sheet1!B$4:L$8446,4,0)</f>
        <v>80</v>
      </c>
      <c r="F20" s="25">
        <f>VLOOKUP(B20,[1]Sheet1!B$4:F$8446,5,0)</f>
        <v>90</v>
      </c>
      <c r="G20" s="25">
        <f>VLOOKUP(B20,[1]Sheet1!B$4:J$8446,6,0)</f>
        <v>80</v>
      </c>
      <c r="H20" s="25">
        <f>VLOOKUP(B20,[1]Sheet1!B$4:H$8446,7,0)</f>
        <v>80</v>
      </c>
      <c r="I20" s="26" t="str">
        <f t="shared" si="0"/>
        <v>Tốt</v>
      </c>
      <c r="J20" s="25">
        <f>VLOOKUP(B20,[1]Sheet1!B$4:K$8446,9,0)</f>
        <v>80</v>
      </c>
      <c r="K20" s="26" t="str">
        <f t="shared" si="1"/>
        <v>Tốt</v>
      </c>
    </row>
    <row r="21" spans="1:11" ht="15.75" x14ac:dyDescent="0.25">
      <c r="A21" s="14">
        <v>9</v>
      </c>
      <c r="B21" s="28" t="s">
        <v>976</v>
      </c>
      <c r="C21" s="23" t="s">
        <v>902</v>
      </c>
      <c r="D21" s="27">
        <v>38967</v>
      </c>
      <c r="E21" s="25">
        <f>VLOOKUP(B21,[1]Sheet1!B$4:L$8446,4,0)</f>
        <v>82</v>
      </c>
      <c r="F21" s="25">
        <f>VLOOKUP(B21,[1]Sheet1!B$4:F$8446,5,0)</f>
        <v>82</v>
      </c>
      <c r="G21" s="25">
        <f>VLOOKUP(B21,[1]Sheet1!B$4:J$8446,6,0)</f>
        <v>82</v>
      </c>
      <c r="H21" s="25">
        <f>VLOOKUP(B21,[1]Sheet1!B$4:H$8446,7,0)</f>
        <v>82</v>
      </c>
      <c r="I21" s="26" t="str">
        <f t="shared" si="0"/>
        <v>Tốt</v>
      </c>
      <c r="J21" s="25">
        <f>VLOOKUP(B21,[1]Sheet1!B$4:K$8446,9,0)</f>
        <v>82</v>
      </c>
      <c r="K21" s="26" t="str">
        <f t="shared" si="1"/>
        <v>Tốt</v>
      </c>
    </row>
    <row r="22" spans="1:11" ht="15.75" x14ac:dyDescent="0.25">
      <c r="A22" s="14">
        <v>10</v>
      </c>
      <c r="B22" s="28" t="s">
        <v>977</v>
      </c>
      <c r="C22" s="23" t="s">
        <v>978</v>
      </c>
      <c r="D22" s="27">
        <v>39020</v>
      </c>
      <c r="E22" s="25">
        <f>VLOOKUP(B22,[1]Sheet1!B$4:L$8446,4,0)</f>
        <v>92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4">
        <v>11</v>
      </c>
      <c r="B23" s="28" t="s">
        <v>983</v>
      </c>
      <c r="C23" s="23" t="s">
        <v>984</v>
      </c>
      <c r="D23" s="27">
        <v>38870</v>
      </c>
      <c r="E23" s="25">
        <f>VLOOKUP(B23,[1]Sheet1!B$4:L$8446,4,0)</f>
        <v>90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4">
        <v>12</v>
      </c>
      <c r="B24" s="28" t="s">
        <v>985</v>
      </c>
      <c r="C24" s="23" t="s">
        <v>986</v>
      </c>
      <c r="D24" s="27">
        <v>39053</v>
      </c>
      <c r="E24" s="25">
        <f>VLOOKUP(B24,[1]Sheet1!B$4:L$8446,4,0)</f>
        <v>70</v>
      </c>
      <c r="F24" s="25">
        <f>VLOOKUP(B24,[1]Sheet1!B$4:F$8446,5,0)</f>
        <v>80</v>
      </c>
      <c r="G24" s="25">
        <f>VLOOKUP(B24,[1]Sheet1!B$4:J$8446,6,0)</f>
        <v>80</v>
      </c>
      <c r="H24" s="25">
        <f>VLOOKUP(B24,[1]Sheet1!B$4:H$8446,7,0)</f>
        <v>80</v>
      </c>
      <c r="I24" s="26" t="str">
        <f t="shared" si="0"/>
        <v>Tốt</v>
      </c>
      <c r="J24" s="25">
        <f>VLOOKUP(B24,[1]Sheet1!B$4:K$8446,9,0)</f>
        <v>80</v>
      </c>
      <c r="K24" s="26" t="str">
        <f t="shared" si="1"/>
        <v>Tốt</v>
      </c>
    </row>
    <row r="25" spans="1:11" ht="15.75" x14ac:dyDescent="0.25">
      <c r="A25" s="14">
        <v>13</v>
      </c>
      <c r="B25" s="28" t="s">
        <v>987</v>
      </c>
      <c r="C25" s="23" t="s">
        <v>988</v>
      </c>
      <c r="D25" s="27">
        <v>39068</v>
      </c>
      <c r="E25" s="25">
        <f>VLOOKUP(B25,[1]Sheet1!B$4:L$8446,4,0)</f>
        <v>82</v>
      </c>
      <c r="F25" s="25">
        <f>VLOOKUP(B25,[1]Sheet1!B$4:F$8446,5,0)</f>
        <v>82</v>
      </c>
      <c r="G25" s="25">
        <f>VLOOKUP(B25,[1]Sheet1!B$4:J$8446,6,0)</f>
        <v>82</v>
      </c>
      <c r="H25" s="25">
        <f>VLOOKUP(B25,[1]Sheet1!B$4:H$8446,7,0)</f>
        <v>82</v>
      </c>
      <c r="I25" s="26" t="str">
        <f t="shared" si="0"/>
        <v>Tốt</v>
      </c>
      <c r="J25" s="25">
        <f>VLOOKUP(B25,[1]Sheet1!B$4:K$8446,9,0)</f>
        <v>82</v>
      </c>
      <c r="K25" s="26" t="str">
        <f t="shared" si="1"/>
        <v>Tốt</v>
      </c>
    </row>
    <row r="26" spans="1:11" ht="15.75" x14ac:dyDescent="0.25">
      <c r="A26" s="14">
        <v>14</v>
      </c>
      <c r="B26" s="28" t="s">
        <v>989</v>
      </c>
      <c r="C26" s="23" t="s">
        <v>990</v>
      </c>
      <c r="D26" s="27">
        <v>39007</v>
      </c>
      <c r="E26" s="25">
        <f>VLOOKUP(B26,[1]Sheet1!B$4:L$8446,4,0)</f>
        <v>90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1"/>
        <v>Xuất sắc</v>
      </c>
    </row>
    <row r="27" spans="1:11" ht="15.75" x14ac:dyDescent="0.25">
      <c r="A27" s="14">
        <v>15</v>
      </c>
      <c r="B27" s="28" t="s">
        <v>991</v>
      </c>
      <c r="C27" s="23" t="s">
        <v>992</v>
      </c>
      <c r="D27" s="27">
        <v>38955</v>
      </c>
      <c r="E27" s="25">
        <f>VLOOKUP(B27,[1]Sheet1!B$4:L$8446,4,0)</f>
        <v>70</v>
      </c>
      <c r="F27" s="25">
        <f>VLOOKUP(B27,[1]Sheet1!B$4:F$8446,5,0)</f>
        <v>77</v>
      </c>
      <c r="G27" s="25">
        <f>VLOOKUP(B27,[1]Sheet1!B$4:J$8446,6,0)</f>
        <v>77</v>
      </c>
      <c r="H27" s="25">
        <f>VLOOKUP(B27,[1]Sheet1!B$4:H$8446,7,0)</f>
        <v>77</v>
      </c>
      <c r="I27" s="26" t="str">
        <f t="shared" si="0"/>
        <v>Khá</v>
      </c>
      <c r="J27" s="25">
        <f>VLOOKUP(B27,[1]Sheet1!B$4:K$8446,9,0)</f>
        <v>77</v>
      </c>
      <c r="K27" s="26" t="str">
        <f t="shared" si="1"/>
        <v>Khá</v>
      </c>
    </row>
    <row r="28" spans="1:11" ht="15.75" x14ac:dyDescent="0.25">
      <c r="A28" s="14">
        <v>16</v>
      </c>
      <c r="B28" s="28" t="s">
        <v>993</v>
      </c>
      <c r="C28" s="23" t="s">
        <v>994</v>
      </c>
      <c r="D28" s="27">
        <v>38997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995</v>
      </c>
      <c r="C29" s="23" t="s">
        <v>996</v>
      </c>
      <c r="D29" s="27">
        <v>38965</v>
      </c>
      <c r="E29" s="25">
        <f>VLOOKUP(B29,[1]Sheet1!B$4:L$8446,4,0)</f>
        <v>90</v>
      </c>
      <c r="F29" s="25">
        <f>VLOOKUP(B29,[1]Sheet1!B$4:F$8446,5,0)</f>
        <v>90</v>
      </c>
      <c r="G29" s="25">
        <f>VLOOKUP(B29,[1]Sheet1!B$4:J$8446,6,0)</f>
        <v>90</v>
      </c>
      <c r="H29" s="25">
        <f>VLOOKUP(B29,[1]Sheet1!B$4:H$8446,7,0)</f>
        <v>90</v>
      </c>
      <c r="I29" s="26" t="str">
        <f t="shared" si="0"/>
        <v>Xuất sắc</v>
      </c>
      <c r="J29" s="25">
        <f>VLOOKUP(B29,[1]Sheet1!B$4:K$8446,9,0)</f>
        <v>90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997</v>
      </c>
      <c r="C30" s="23" t="s">
        <v>998</v>
      </c>
      <c r="D30" s="27">
        <v>39077</v>
      </c>
      <c r="E30" s="25">
        <f>VLOOKUP(B30,[1]Sheet1!B$4:L$8446,4,0)</f>
        <v>70</v>
      </c>
      <c r="F30" s="25">
        <f>VLOOKUP(B30,[1]Sheet1!B$4:F$8446,5,0)</f>
        <v>80</v>
      </c>
      <c r="G30" s="25">
        <f>VLOOKUP(B30,[1]Sheet1!B$4:J$8446,6,0)</f>
        <v>80</v>
      </c>
      <c r="H30" s="25">
        <f>VLOOKUP(B30,[1]Sheet1!B$4:H$8446,7,0)</f>
        <v>80</v>
      </c>
      <c r="I30" s="26" t="str">
        <f t="shared" si="0"/>
        <v>Tốt</v>
      </c>
      <c r="J30" s="25">
        <f>VLOOKUP(B30,[1]Sheet1!B$4:K$8446,9,0)</f>
        <v>80</v>
      </c>
      <c r="K30" s="26" t="str">
        <f t="shared" si="1"/>
        <v>Tốt</v>
      </c>
    </row>
    <row r="31" spans="1:11" ht="15.75" x14ac:dyDescent="0.25">
      <c r="A31" s="14">
        <v>19</v>
      </c>
      <c r="B31" s="28" t="s">
        <v>999</v>
      </c>
      <c r="C31" s="23" t="s">
        <v>1000</v>
      </c>
      <c r="D31" s="27">
        <v>38801</v>
      </c>
      <c r="E31" s="25">
        <f>VLOOKUP(B31,[1]Sheet1!B$4:L$8446,4,0)</f>
        <v>90</v>
      </c>
      <c r="F31" s="25">
        <f>VLOOKUP(B31,[1]Sheet1!B$4:F$8446,5,0)</f>
        <v>90</v>
      </c>
      <c r="G31" s="25">
        <f>VLOOKUP(B31,[1]Sheet1!B$4:J$8446,6,0)</f>
        <v>90</v>
      </c>
      <c r="H31" s="25">
        <f>VLOOKUP(B31,[1]Sheet1!B$4:H$8446,7,0)</f>
        <v>90</v>
      </c>
      <c r="I31" s="26" t="str">
        <f t="shared" si="0"/>
        <v>Xuất sắc</v>
      </c>
      <c r="J31" s="25">
        <f>VLOOKUP(B31,[1]Sheet1!B$4:K$8446,9,0)</f>
        <v>90</v>
      </c>
      <c r="K31" s="26" t="str">
        <f t="shared" si="1"/>
        <v>Xuất sắc</v>
      </c>
    </row>
    <row r="32" spans="1:11" ht="15.75" x14ac:dyDescent="0.25">
      <c r="A32" s="14">
        <v>20</v>
      </c>
      <c r="B32" s="28" t="s">
        <v>1001</v>
      </c>
      <c r="C32" s="23" t="s">
        <v>1002</v>
      </c>
      <c r="D32" s="27">
        <v>38977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4">
        <v>21</v>
      </c>
      <c r="B33" s="28" t="s">
        <v>1003</v>
      </c>
      <c r="C33" s="23" t="s">
        <v>1004</v>
      </c>
      <c r="D33" s="27">
        <v>39016</v>
      </c>
      <c r="E33" s="25">
        <f>VLOOKUP(B33,[1]Sheet1!B$4:L$8446,4,0)</f>
        <v>80</v>
      </c>
      <c r="F33" s="25">
        <f>VLOOKUP(B33,[1]Sheet1!B$4:F$8446,5,0)</f>
        <v>80</v>
      </c>
      <c r="G33" s="25">
        <f>VLOOKUP(B33,[1]Sheet1!B$4:J$8446,6,0)</f>
        <v>80</v>
      </c>
      <c r="H33" s="25">
        <f>VLOOKUP(B33,[1]Sheet1!B$4:H$8446,7,0)</f>
        <v>80</v>
      </c>
      <c r="I33" s="26" t="str">
        <f t="shared" si="0"/>
        <v>Tốt</v>
      </c>
      <c r="J33" s="25">
        <f>VLOOKUP(B33,[1]Sheet1!B$4:K$8446,9,0)</f>
        <v>80</v>
      </c>
      <c r="K33" s="26" t="str">
        <f t="shared" si="1"/>
        <v>Tốt</v>
      </c>
    </row>
    <row r="34" spans="1:11" ht="15.75" x14ac:dyDescent="0.25">
      <c r="A34" s="14">
        <v>22</v>
      </c>
      <c r="B34" s="28" t="s">
        <v>1005</v>
      </c>
      <c r="C34" s="23" t="s">
        <v>1006</v>
      </c>
      <c r="D34" s="27">
        <v>38833</v>
      </c>
      <c r="E34" s="25">
        <f>VLOOKUP(B34,[1]Sheet1!B$4:L$8446,4,0)</f>
        <v>98</v>
      </c>
      <c r="F34" s="25">
        <f>VLOOKUP(B34,[1]Sheet1!B$4:F$8446,5,0)</f>
        <v>75</v>
      </c>
      <c r="G34" s="25">
        <f>VLOOKUP(B34,[1]Sheet1!B$4:J$8446,6,0)</f>
        <v>75</v>
      </c>
      <c r="H34" s="25">
        <f>VLOOKUP(B34,[1]Sheet1!B$4:H$8446,7,0)</f>
        <v>75</v>
      </c>
      <c r="I34" s="26" t="str">
        <f t="shared" si="0"/>
        <v>Khá</v>
      </c>
      <c r="J34" s="25">
        <f>VLOOKUP(B34,[1]Sheet1!B$4:K$8446,9,0)</f>
        <v>75</v>
      </c>
      <c r="K34" s="26" t="str">
        <f t="shared" si="1"/>
        <v>Khá</v>
      </c>
    </row>
    <row r="35" spans="1:11" ht="15.75" x14ac:dyDescent="0.25">
      <c r="A35" s="14">
        <v>23</v>
      </c>
      <c r="B35" s="28" t="s">
        <v>1007</v>
      </c>
      <c r="C35" s="23" t="s">
        <v>1008</v>
      </c>
      <c r="D35" s="27">
        <v>38884</v>
      </c>
      <c r="E35" s="25">
        <f>VLOOKUP(B35,[1]Sheet1!B$4:L$8446,4,0)</f>
        <v>80</v>
      </c>
      <c r="F35" s="25">
        <f>VLOOKUP(B35,[1]Sheet1!B$4:F$8446,5,0)</f>
        <v>80</v>
      </c>
      <c r="G35" s="25">
        <f>VLOOKUP(B35,[1]Sheet1!B$4:J$8446,6,0)</f>
        <v>80</v>
      </c>
      <c r="H35" s="25">
        <f>VLOOKUP(B35,[1]Sheet1!B$4:H$8446,7,0)</f>
        <v>80</v>
      </c>
      <c r="I35" s="26" t="str">
        <f t="shared" si="0"/>
        <v>Tốt</v>
      </c>
      <c r="J35" s="25">
        <f>VLOOKUP(B35,[1]Sheet1!B$4:K$8446,9,0)</f>
        <v>80</v>
      </c>
      <c r="K35" s="26" t="str">
        <f t="shared" si="1"/>
        <v>Tốt</v>
      </c>
    </row>
    <row r="36" spans="1:11" ht="15.75" x14ac:dyDescent="0.25">
      <c r="A36" s="14">
        <v>24</v>
      </c>
      <c r="B36" s="28" t="s">
        <v>1009</v>
      </c>
      <c r="C36" s="23" t="s">
        <v>1010</v>
      </c>
      <c r="D36" s="27">
        <v>38802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1011</v>
      </c>
      <c r="C37" s="23" t="s">
        <v>43</v>
      </c>
      <c r="D37" s="27">
        <v>39027</v>
      </c>
      <c r="E37" s="25">
        <f>VLOOKUP(B37,[1]Sheet1!B$4:L$8446,4,0)</f>
        <v>94</v>
      </c>
      <c r="F37" s="25">
        <f>VLOOKUP(B37,[1]Sheet1!B$4:F$8446,5,0)</f>
        <v>92</v>
      </c>
      <c r="G37" s="25">
        <f>VLOOKUP(B37,[1]Sheet1!B$4:J$8446,6,0)</f>
        <v>92</v>
      </c>
      <c r="H37" s="25">
        <f>VLOOKUP(B37,[1]Sheet1!B$4:H$8446,7,0)</f>
        <v>92</v>
      </c>
      <c r="I37" s="26" t="str">
        <f t="shared" si="0"/>
        <v>Xuất sắc</v>
      </c>
      <c r="J37" s="25">
        <f>VLOOKUP(B37,[1]Sheet1!B$4:K$8446,9,0)</f>
        <v>92</v>
      </c>
      <c r="K37" s="26" t="str">
        <f t="shared" si="1"/>
        <v>Xuất sắc</v>
      </c>
    </row>
    <row r="38" spans="1:11" ht="15.75" x14ac:dyDescent="0.25">
      <c r="A38" s="14">
        <v>26</v>
      </c>
      <c r="B38" s="28" t="s">
        <v>1012</v>
      </c>
      <c r="C38" s="23" t="s">
        <v>1013</v>
      </c>
      <c r="D38" s="27">
        <v>38768</v>
      </c>
      <c r="E38" s="25">
        <f>VLOOKUP(B38,[1]Sheet1!B$4:L$8446,4,0)</f>
        <v>90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1014</v>
      </c>
      <c r="C39" s="23" t="s">
        <v>1015</v>
      </c>
      <c r="D39" s="27">
        <v>38792</v>
      </c>
      <c r="E39" s="25">
        <f>VLOOKUP(B39,[1]Sheet1!B$4:L$8446,4,0)</f>
        <v>90</v>
      </c>
      <c r="F39" s="25">
        <f>VLOOKUP(B39,[1]Sheet1!B$4:F$8446,5,0)</f>
        <v>94</v>
      </c>
      <c r="G39" s="25">
        <f>VLOOKUP(B39,[1]Sheet1!B$4:J$8446,6,0)</f>
        <v>94</v>
      </c>
      <c r="H39" s="25">
        <f>VLOOKUP(B39,[1]Sheet1!B$4:H$8446,7,0)</f>
        <v>94</v>
      </c>
      <c r="I39" s="26" t="str">
        <f t="shared" si="0"/>
        <v>Xuất sắc</v>
      </c>
      <c r="J39" s="25">
        <f>VLOOKUP(B39,[1]Sheet1!B$4:K$8446,9,0)</f>
        <v>94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1016</v>
      </c>
      <c r="C40" s="23" t="s">
        <v>1017</v>
      </c>
      <c r="D40" s="27">
        <v>38845</v>
      </c>
      <c r="E40" s="25">
        <f>VLOOKUP(B40,[1]Sheet1!B$4:L$8446,4,0)</f>
        <v>70</v>
      </c>
      <c r="F40" s="25">
        <f>VLOOKUP(B40,[1]Sheet1!B$4:F$8446,5,0)</f>
        <v>80</v>
      </c>
      <c r="G40" s="25">
        <f>VLOOKUP(B40,[1]Sheet1!B$4:J$8446,6,0)</f>
        <v>80</v>
      </c>
      <c r="H40" s="25">
        <f>VLOOKUP(B40,[1]Sheet1!B$4:H$8446,7,0)</f>
        <v>80</v>
      </c>
      <c r="I40" s="26" t="str">
        <f t="shared" si="0"/>
        <v>Tốt</v>
      </c>
      <c r="J40" s="25">
        <f>VLOOKUP(B40,[1]Sheet1!B$4:K$8446,9,0)</f>
        <v>80</v>
      </c>
      <c r="K40" s="26" t="str">
        <f t="shared" si="1"/>
        <v>Tốt</v>
      </c>
    </row>
    <row r="41" spans="1:11" ht="15.75" x14ac:dyDescent="0.25">
      <c r="A41" s="14">
        <v>29</v>
      </c>
      <c r="B41" s="28" t="s">
        <v>1018</v>
      </c>
      <c r="C41" s="23" t="s">
        <v>1019</v>
      </c>
      <c r="D41" s="27">
        <v>39017</v>
      </c>
      <c r="E41" s="25">
        <f>VLOOKUP(B41,[1]Sheet1!B$4:L$8446,4,0)</f>
        <v>80</v>
      </c>
      <c r="F41" s="25">
        <f>VLOOKUP(B41,[1]Sheet1!B$4:F$8446,5,0)</f>
        <v>80</v>
      </c>
      <c r="G41" s="25">
        <f>VLOOKUP(B41,[1]Sheet1!B$4:J$8446,6,0)</f>
        <v>80</v>
      </c>
      <c r="H41" s="25">
        <f>VLOOKUP(B41,[1]Sheet1!B$4:H$8446,7,0)</f>
        <v>80</v>
      </c>
      <c r="I41" s="26" t="str">
        <f t="shared" si="0"/>
        <v>Tốt</v>
      </c>
      <c r="J41" s="25">
        <f>VLOOKUP(B41,[1]Sheet1!B$4:K$8446,9,0)</f>
        <v>80</v>
      </c>
      <c r="K41" s="26" t="str">
        <f t="shared" si="1"/>
        <v>Tốt</v>
      </c>
    </row>
    <row r="42" spans="1:11" ht="15.75" x14ac:dyDescent="0.25">
      <c r="A42" s="14">
        <v>30</v>
      </c>
      <c r="B42" s="28" t="s">
        <v>1020</v>
      </c>
      <c r="C42" s="23" t="s">
        <v>1021</v>
      </c>
      <c r="D42" s="27">
        <v>38974</v>
      </c>
      <c r="E42" s="25">
        <f>VLOOKUP(B42,[1]Sheet1!B$4:L$8446,4,0)</f>
        <v>96</v>
      </c>
      <c r="F42" s="25">
        <f>VLOOKUP(B42,[1]Sheet1!B$4:F$8446,5,0)</f>
        <v>96</v>
      </c>
      <c r="G42" s="25">
        <f>VLOOKUP(B42,[1]Sheet1!B$4:J$8446,6,0)</f>
        <v>96</v>
      </c>
      <c r="H42" s="25">
        <f>VLOOKUP(B42,[1]Sheet1!B$4:H$8446,7,0)</f>
        <v>96</v>
      </c>
      <c r="I42" s="26" t="str">
        <f t="shared" si="0"/>
        <v>Xuất sắc</v>
      </c>
      <c r="J42" s="25">
        <f>VLOOKUP(B42,[1]Sheet1!B$4:K$8446,9,0)</f>
        <v>96</v>
      </c>
      <c r="K42" s="26" t="str">
        <f t="shared" si="1"/>
        <v>Xuất sắc</v>
      </c>
    </row>
    <row r="43" spans="1:11" ht="15.75" x14ac:dyDescent="0.25">
      <c r="A43" s="14">
        <v>31</v>
      </c>
      <c r="B43" s="28" t="s">
        <v>1022</v>
      </c>
      <c r="C43" s="23" t="s">
        <v>1023</v>
      </c>
      <c r="D43" s="27">
        <v>39065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4">
        <v>32</v>
      </c>
      <c r="B44" s="28" t="s">
        <v>1024</v>
      </c>
      <c r="C44" s="23" t="s">
        <v>953</v>
      </c>
      <c r="D44" s="27">
        <v>38985</v>
      </c>
      <c r="E44" s="25">
        <f>VLOOKUP(B44,[1]Sheet1!B$4:L$8446,4,0)</f>
        <v>80</v>
      </c>
      <c r="F44" s="25">
        <f>VLOOKUP(B44,[1]Sheet1!B$4:F$8446,5,0)</f>
        <v>80</v>
      </c>
      <c r="G44" s="25">
        <f>VLOOKUP(B44,[1]Sheet1!B$4:J$8446,6,0)</f>
        <v>80</v>
      </c>
      <c r="H44" s="25">
        <f>VLOOKUP(B44,[1]Sheet1!B$4:H$8446,7,0)</f>
        <v>80</v>
      </c>
      <c r="I44" s="26" t="str">
        <f t="shared" si="0"/>
        <v>Tốt</v>
      </c>
      <c r="J44" s="25">
        <f>VLOOKUP(B44,[1]Sheet1!B$4:K$8446,9,0)</f>
        <v>80</v>
      </c>
      <c r="K44" s="26" t="str">
        <f t="shared" si="1"/>
        <v>Tốt</v>
      </c>
    </row>
    <row r="45" spans="1:11" ht="15.75" x14ac:dyDescent="0.25">
      <c r="A45" s="14">
        <v>33</v>
      </c>
      <c r="B45" s="28" t="s">
        <v>1025</v>
      </c>
      <c r="C45" s="23" t="s">
        <v>1026</v>
      </c>
      <c r="D45" s="27">
        <v>39049</v>
      </c>
      <c r="E45" s="25">
        <f>VLOOKUP(B45,[1]Sheet1!B$4:L$8446,4,0)</f>
        <v>80</v>
      </c>
      <c r="F45" s="25">
        <f>VLOOKUP(B45,[1]Sheet1!B$4:F$8446,5,0)</f>
        <v>80</v>
      </c>
      <c r="G45" s="25">
        <f>VLOOKUP(B45,[1]Sheet1!B$4:J$8446,6,0)</f>
        <v>80</v>
      </c>
      <c r="H45" s="25">
        <f>VLOOKUP(B45,[1]Sheet1!B$4:H$8446,7,0)</f>
        <v>80</v>
      </c>
      <c r="I45" s="26" t="str">
        <f t="shared" si="0"/>
        <v>Tốt</v>
      </c>
      <c r="J45" s="25">
        <f>VLOOKUP(B45,[1]Sheet1!B$4:K$8446,9,0)</f>
        <v>80</v>
      </c>
      <c r="K45" s="26" t="str">
        <f t="shared" si="1"/>
        <v>Tốt</v>
      </c>
    </row>
    <row r="46" spans="1:11" ht="15.75" x14ac:dyDescent="0.25">
      <c r="A46" s="14">
        <v>34</v>
      </c>
      <c r="B46" s="28" t="s">
        <v>1027</v>
      </c>
      <c r="C46" s="23" t="s">
        <v>1028</v>
      </c>
      <c r="D46" s="27">
        <v>38979</v>
      </c>
      <c r="E46" s="25">
        <f>VLOOKUP(B46,[1]Sheet1!B$4:L$8446,4,0)</f>
        <v>90</v>
      </c>
      <c r="F46" s="25">
        <f>VLOOKUP(B46,[1]Sheet1!B$4:F$8446,5,0)</f>
        <v>90</v>
      </c>
      <c r="G46" s="25">
        <f>VLOOKUP(B46,[1]Sheet1!B$4:J$8446,6,0)</f>
        <v>90</v>
      </c>
      <c r="H46" s="25">
        <f>VLOOKUP(B46,[1]Sheet1!B$4:H$8446,7,0)</f>
        <v>90</v>
      </c>
      <c r="I46" s="26" t="str">
        <f t="shared" si="0"/>
        <v>Xuất sắc</v>
      </c>
      <c r="J46" s="25">
        <f>VLOOKUP(B46,[1]Sheet1!B$4:K$8446,9,0)</f>
        <v>90</v>
      </c>
      <c r="K46" s="26" t="str">
        <f t="shared" si="1"/>
        <v>Xuất sắc</v>
      </c>
    </row>
    <row r="47" spans="1:11" ht="15.75" x14ac:dyDescent="0.25">
      <c r="A47" s="14">
        <v>35</v>
      </c>
      <c r="B47" s="28" t="s">
        <v>1029</v>
      </c>
      <c r="C47" s="23" t="s">
        <v>1030</v>
      </c>
      <c r="D47" s="27">
        <v>38917</v>
      </c>
      <c r="E47" s="25">
        <f>VLOOKUP(B47,[1]Sheet1!B$4:L$8446,4,0)</f>
        <v>90</v>
      </c>
      <c r="F47" s="25">
        <f>VLOOKUP(B47,[1]Sheet1!B$4:F$8446,5,0)</f>
        <v>90</v>
      </c>
      <c r="G47" s="25">
        <f>VLOOKUP(B47,[1]Sheet1!B$4:J$8446,6,0)</f>
        <v>90</v>
      </c>
      <c r="H47" s="25">
        <f>VLOOKUP(B47,[1]Sheet1!B$4:H$8446,7,0)</f>
        <v>90</v>
      </c>
      <c r="I47" s="26" t="str">
        <f t="shared" si="0"/>
        <v>Xuất sắc</v>
      </c>
      <c r="J47" s="25">
        <f>VLOOKUP(B47,[1]Sheet1!B$4:K$8446,9,0)</f>
        <v>90</v>
      </c>
      <c r="K47" s="26" t="str">
        <f t="shared" si="1"/>
        <v>Xuất sắc</v>
      </c>
    </row>
    <row r="48" spans="1:11" ht="15.75" x14ac:dyDescent="0.25">
      <c r="A48" s="14">
        <v>36</v>
      </c>
      <c r="B48" s="28" t="s">
        <v>1031</v>
      </c>
      <c r="C48" s="23" t="s">
        <v>961</v>
      </c>
      <c r="D48" s="27">
        <v>39019</v>
      </c>
      <c r="E48" s="25">
        <f>VLOOKUP(B48,[1]Sheet1!B$4:L$8446,4,0)</f>
        <v>94</v>
      </c>
      <c r="F48" s="25">
        <f>VLOOKUP(B48,[1]Sheet1!B$4:F$8446,5,0)</f>
        <v>84</v>
      </c>
      <c r="G48" s="25">
        <f>VLOOKUP(B48,[1]Sheet1!B$4:J$8446,6,0)</f>
        <v>84</v>
      </c>
      <c r="H48" s="25">
        <f>VLOOKUP(B48,[1]Sheet1!B$4:H$8446,7,0)</f>
        <v>84</v>
      </c>
      <c r="I48" s="26" t="str">
        <f t="shared" si="0"/>
        <v>Tốt</v>
      </c>
      <c r="J48" s="25">
        <f>VLOOKUP(B48,[1]Sheet1!B$4:K$8446,9,0)</f>
        <v>84</v>
      </c>
      <c r="K48" s="26" t="str">
        <f t="shared" si="1"/>
        <v>Tốt</v>
      </c>
    </row>
    <row r="49" spans="1:11" ht="15.75" x14ac:dyDescent="0.25">
      <c r="A49" s="14">
        <v>37</v>
      </c>
      <c r="B49" s="28" t="s">
        <v>1032</v>
      </c>
      <c r="C49" s="23" t="s">
        <v>1033</v>
      </c>
      <c r="D49" s="27">
        <v>39033</v>
      </c>
      <c r="E49" s="25">
        <f>VLOOKUP(B49,[1]Sheet1!B$4:L$8446,4,0)</f>
        <v>90</v>
      </c>
      <c r="F49" s="25">
        <f>VLOOKUP(B49,[1]Sheet1!B$4:F$8446,5,0)</f>
        <v>90</v>
      </c>
      <c r="G49" s="25">
        <f>VLOOKUP(B49,[1]Sheet1!B$4:J$8446,6,0)</f>
        <v>90</v>
      </c>
      <c r="H49" s="25">
        <f>VLOOKUP(B49,[1]Sheet1!B$4:H$8446,7,0)</f>
        <v>90</v>
      </c>
      <c r="I49" s="26" t="str">
        <f t="shared" si="0"/>
        <v>Xuất sắc</v>
      </c>
      <c r="J49" s="25">
        <f>VLOOKUP(B49,[1]Sheet1!B$4:K$8446,9,0)</f>
        <v>90</v>
      </c>
      <c r="K49" s="26" t="str">
        <f t="shared" si="1"/>
        <v>Xuất sắc</v>
      </c>
    </row>
    <row r="51" spans="1:11" x14ac:dyDescent="0.2">
      <c r="A51" s="32" t="s">
        <v>1034</v>
      </c>
      <c r="B51" s="32"/>
      <c r="C51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1:C5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5026-3ABC-4672-8A70-96A1719964CA}">
  <dimension ref="A1:Q19"/>
  <sheetViews>
    <sheetView workbookViewId="0">
      <selection activeCell="S6" sqref="S6"/>
    </sheetView>
  </sheetViews>
  <sheetFormatPr defaultRowHeight="14.25" x14ac:dyDescent="0.2"/>
  <cols>
    <col min="2" max="2" width="20.625" customWidth="1"/>
    <col min="5" max="5" width="13.125" bestFit="1" customWidth="1"/>
    <col min="9" max="9" width="13.125" bestFit="1" customWidth="1"/>
    <col min="16" max="17" width="9" customWidth="1"/>
  </cols>
  <sheetData>
    <row r="1" spans="1:17" ht="15" x14ac:dyDescent="0.25">
      <c r="A1" s="48" t="s">
        <v>0</v>
      </c>
      <c r="B1" s="48"/>
      <c r="C1" s="48"/>
      <c r="D1" s="48"/>
      <c r="E1" s="48"/>
      <c r="F1" s="48"/>
      <c r="G1" s="6"/>
      <c r="H1" s="6"/>
      <c r="I1" s="49" t="s">
        <v>1</v>
      </c>
      <c r="J1" s="49"/>
      <c r="K1" s="49"/>
      <c r="L1" s="49"/>
      <c r="M1" s="49"/>
      <c r="N1" s="49"/>
      <c r="O1" s="49"/>
    </row>
    <row r="2" spans="1:17" ht="15" x14ac:dyDescent="0.25">
      <c r="A2" s="49" t="s">
        <v>2</v>
      </c>
      <c r="B2" s="49"/>
      <c r="C2" s="49"/>
      <c r="D2" s="49"/>
      <c r="E2" s="49"/>
      <c r="F2" s="49"/>
      <c r="G2" s="6"/>
      <c r="H2" s="6"/>
      <c r="I2" s="49" t="s">
        <v>3</v>
      </c>
      <c r="J2" s="49"/>
      <c r="K2" s="49"/>
      <c r="L2" s="49"/>
      <c r="M2" s="49"/>
      <c r="N2" s="49"/>
      <c r="O2" s="49"/>
    </row>
    <row r="3" spans="1:17" ht="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7" customHeight="1" x14ac:dyDescent="0.3">
      <c r="A4" s="6"/>
      <c r="B4" s="50" t="s">
        <v>1049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7" ht="1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ht="15.75" x14ac:dyDescent="0.2">
      <c r="A6" s="47" t="s">
        <v>5</v>
      </c>
      <c r="B6" s="47" t="s">
        <v>13</v>
      </c>
      <c r="C6" s="47" t="s">
        <v>14</v>
      </c>
      <c r="D6" s="47" t="s">
        <v>15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7" ht="15.75" x14ac:dyDescent="0.2">
      <c r="A7" s="47"/>
      <c r="B7" s="47"/>
      <c r="C7" s="47"/>
      <c r="D7" s="47" t="s">
        <v>16</v>
      </c>
      <c r="E7" s="47"/>
      <c r="F7" s="47" t="s">
        <v>17</v>
      </c>
      <c r="G7" s="47"/>
      <c r="H7" s="47" t="s">
        <v>18</v>
      </c>
      <c r="I7" s="47"/>
      <c r="J7" s="47" t="s">
        <v>19</v>
      </c>
      <c r="K7" s="47"/>
      <c r="L7" s="47" t="s">
        <v>20</v>
      </c>
      <c r="M7" s="47"/>
      <c r="N7" s="47" t="s">
        <v>21</v>
      </c>
      <c r="O7" s="47"/>
    </row>
    <row r="8" spans="1:17" ht="15.75" x14ac:dyDescent="0.2">
      <c r="A8" s="47"/>
      <c r="B8" s="47"/>
      <c r="C8" s="47"/>
      <c r="D8" s="7" t="s">
        <v>22</v>
      </c>
      <c r="E8" s="7" t="s">
        <v>23</v>
      </c>
      <c r="F8" s="7" t="s">
        <v>22</v>
      </c>
      <c r="G8" s="7" t="s">
        <v>23</v>
      </c>
      <c r="H8" s="7" t="s">
        <v>22</v>
      </c>
      <c r="I8" s="7" t="s">
        <v>23</v>
      </c>
      <c r="J8" s="7" t="s">
        <v>22</v>
      </c>
      <c r="K8" s="7" t="s">
        <v>23</v>
      </c>
      <c r="L8" s="7" t="s">
        <v>22</v>
      </c>
      <c r="M8" s="7" t="s">
        <v>23</v>
      </c>
      <c r="N8" s="7" t="s">
        <v>22</v>
      </c>
      <c r="O8" s="7" t="s">
        <v>23</v>
      </c>
    </row>
    <row r="9" spans="1:17" ht="15.75" customHeight="1" x14ac:dyDescent="0.25">
      <c r="A9" s="10">
        <v>1</v>
      </c>
      <c r="B9" s="8" t="s">
        <v>26</v>
      </c>
      <c r="C9" s="8">
        <f>K67AI1!A89</f>
        <v>77</v>
      </c>
      <c r="D9" s="8">
        <f>COUNTIF(K67AI1!$K$13:$K$89,"Xuất sắc")</f>
        <v>40</v>
      </c>
      <c r="E9" s="9">
        <f>D9/C9</f>
        <v>0.51948051948051943</v>
      </c>
      <c r="F9" s="8">
        <f>COUNTIF(K67AI1!$K$13:$K$89,"Tốt")</f>
        <v>24</v>
      </c>
      <c r="G9" s="11">
        <f>F9/C9</f>
        <v>0.31168831168831168</v>
      </c>
      <c r="H9" s="8">
        <f>COUNTIF(K67AI1!$K$13:$K$89,"Khá")</f>
        <v>12</v>
      </c>
      <c r="I9" s="9">
        <f>H9/C9</f>
        <v>0.15584415584415584</v>
      </c>
      <c r="J9" s="8">
        <f>COUNTIF(K67AI1!$K$13:$K$89,"Trung bình")</f>
        <v>0</v>
      </c>
      <c r="K9" s="11">
        <f>J9/C9</f>
        <v>0</v>
      </c>
      <c r="L9" s="8">
        <f>COUNTIF(K67AI1!$K$13:$K$89,"Yếu")</f>
        <v>0</v>
      </c>
      <c r="M9" s="9">
        <f>L9/C9</f>
        <v>0</v>
      </c>
      <c r="N9" s="8">
        <f>COUNTIF(K67AI1!$K$13:$K$89,"Kém")</f>
        <v>1</v>
      </c>
      <c r="O9" s="11">
        <f>N9/C9</f>
        <v>1.2987012987012988E-2</v>
      </c>
      <c r="P9">
        <f>SUM(D9,F9,H9,J9,L9,N9)</f>
        <v>77</v>
      </c>
      <c r="Q9" s="16">
        <f>SUM(E9,G9,I9,K9,M9,O9)</f>
        <v>0.99999999999999989</v>
      </c>
    </row>
    <row r="10" spans="1:17" ht="15.75" customHeight="1" x14ac:dyDescent="0.25">
      <c r="A10" s="10">
        <v>2</v>
      </c>
      <c r="B10" s="8" t="s">
        <v>27</v>
      </c>
      <c r="C10" s="8">
        <f>K67AI2!A87</f>
        <v>75</v>
      </c>
      <c r="D10" s="8">
        <f>COUNTIF(K67AI2!$K$13:$K$87,"Xuất sắc")</f>
        <v>36</v>
      </c>
      <c r="E10" s="9">
        <f t="shared" ref="E10:E19" si="0">D10/C10</f>
        <v>0.48</v>
      </c>
      <c r="F10" s="8">
        <f>COUNTIF(K67AI2!$K$13:$K$87,"Tốt")</f>
        <v>28</v>
      </c>
      <c r="G10" s="11">
        <f t="shared" ref="G10:G19" si="1">F10/C10</f>
        <v>0.37333333333333335</v>
      </c>
      <c r="H10" s="8">
        <f>COUNTIF(K67AI2!$K$13:$K$87,"Khá")</f>
        <v>11</v>
      </c>
      <c r="I10" s="9">
        <f t="shared" ref="I10:I19" si="2">H10/C10</f>
        <v>0.14666666666666667</v>
      </c>
      <c r="J10" s="8">
        <f>COUNTIF(K67AI2!$K$13:$K$87,"Trung bình")</f>
        <v>0</v>
      </c>
      <c r="K10" s="11">
        <f t="shared" ref="K10:K19" si="3">J10/C10</f>
        <v>0</v>
      </c>
      <c r="L10" s="8">
        <f>COUNTIF(K67AI2!$K$13:$K$87,"Yếu")</f>
        <v>0</v>
      </c>
      <c r="M10" s="9">
        <f t="shared" ref="M10:M19" si="4">L10/C10</f>
        <v>0</v>
      </c>
      <c r="N10" s="8">
        <f>COUNTIF(K67AI2!$K$13:$K$87,"Kém")</f>
        <v>0</v>
      </c>
      <c r="O10" s="11">
        <f t="shared" ref="O10:O19" si="5">N10/C10</f>
        <v>0</v>
      </c>
      <c r="P10">
        <f t="shared" ref="P10:P18" si="6">SUM(D10,F10,H10,J10,L10,N10)</f>
        <v>75</v>
      </c>
      <c r="Q10" s="16">
        <f t="shared" ref="Q10:Q18" si="7">SUM(E10,G10,I10,K10,M10,O10)</f>
        <v>1</v>
      </c>
    </row>
    <row r="11" spans="1:17" ht="15.75" customHeight="1" x14ac:dyDescent="0.25">
      <c r="A11" s="10">
        <v>3</v>
      </c>
      <c r="B11" s="8" t="s">
        <v>28</v>
      </c>
      <c r="C11" s="8">
        <f>K68AI1!A69</f>
        <v>57</v>
      </c>
      <c r="D11" s="8">
        <f>COUNTIF(K68AI1!$K$13:$K$69,"Xuất sắc")</f>
        <v>38</v>
      </c>
      <c r="E11" s="9">
        <f t="shared" si="0"/>
        <v>0.66666666666666663</v>
      </c>
      <c r="F11" s="8">
        <f>COUNTIF(K68AI1!$K$13:$K$69,"Tốt")</f>
        <v>11</v>
      </c>
      <c r="G11" s="11">
        <f t="shared" si="1"/>
        <v>0.19298245614035087</v>
      </c>
      <c r="H11" s="8">
        <f>COUNTIF(K68AI1!$K$13:$K$69,"Khá")</f>
        <v>6</v>
      </c>
      <c r="I11" s="9">
        <f t="shared" si="2"/>
        <v>0.10526315789473684</v>
      </c>
      <c r="J11" s="8">
        <f>COUNTIF(K68AI1!$K$13:$K$69,"Trung bình")</f>
        <v>1</v>
      </c>
      <c r="K11" s="11">
        <f t="shared" si="3"/>
        <v>1.7543859649122806E-2</v>
      </c>
      <c r="L11" s="8">
        <f>COUNTIF(K68AI1!$K$13:$K$69,"Yếu")</f>
        <v>0</v>
      </c>
      <c r="M11" s="9">
        <f t="shared" si="4"/>
        <v>0</v>
      </c>
      <c r="N11" s="8">
        <f>COUNTIF(K68AI1!$K$13:$K$69,"Kém")</f>
        <v>1</v>
      </c>
      <c r="O11" s="11">
        <f t="shared" si="5"/>
        <v>1.7543859649122806E-2</v>
      </c>
      <c r="P11">
        <f t="shared" si="6"/>
        <v>57</v>
      </c>
      <c r="Q11" s="16">
        <f t="shared" si="7"/>
        <v>1</v>
      </c>
    </row>
    <row r="12" spans="1:17" ht="15.75" customHeight="1" x14ac:dyDescent="0.25">
      <c r="A12" s="10">
        <v>4</v>
      </c>
      <c r="B12" s="8" t="s">
        <v>29</v>
      </c>
      <c r="C12" s="8">
        <f>K68AI2!A66</f>
        <v>54</v>
      </c>
      <c r="D12" s="8">
        <f>COUNTIF(K68AI2!$K$13:$K$66,"Xuất sắc")</f>
        <v>35</v>
      </c>
      <c r="E12" s="9">
        <f t="shared" si="0"/>
        <v>0.64814814814814814</v>
      </c>
      <c r="F12" s="8">
        <f>COUNTIF(K68AI2!$K$13:$K$66,"Tốt")</f>
        <v>12</v>
      </c>
      <c r="G12" s="11">
        <f t="shared" si="1"/>
        <v>0.22222222222222221</v>
      </c>
      <c r="H12" s="8">
        <f>COUNTIF(K68AI2!$K$13:$K$66,"Khá")</f>
        <v>7</v>
      </c>
      <c r="I12" s="9">
        <f t="shared" si="2"/>
        <v>0.12962962962962962</v>
      </c>
      <c r="J12" s="8">
        <f>COUNTIF(K68AI2!$K$13:$K$66,"Trung bình")</f>
        <v>0</v>
      </c>
      <c r="K12" s="11">
        <f t="shared" si="3"/>
        <v>0</v>
      </c>
      <c r="L12" s="8">
        <f>COUNTIF(K68AI2!$K$13:$K$66,"Yếu")</f>
        <v>0</v>
      </c>
      <c r="M12" s="9">
        <f t="shared" si="4"/>
        <v>0</v>
      </c>
      <c r="N12" s="8">
        <f>COUNTIF(K68AI2!$K$13:$K$66,"Kém")</f>
        <v>0</v>
      </c>
      <c r="O12" s="11">
        <f t="shared" si="5"/>
        <v>0</v>
      </c>
      <c r="P12">
        <f t="shared" si="6"/>
        <v>54</v>
      </c>
      <c r="Q12" s="16">
        <f t="shared" si="7"/>
        <v>1</v>
      </c>
    </row>
    <row r="13" spans="1:17" ht="15.75" customHeight="1" x14ac:dyDescent="0.25">
      <c r="A13" s="10">
        <v>5</v>
      </c>
      <c r="B13" s="8" t="s">
        <v>31</v>
      </c>
      <c r="C13" s="8">
        <f>K69AI1!A53</f>
        <v>41</v>
      </c>
      <c r="D13" s="8">
        <f>COUNTIF(K69AI1!$K$13:$K$53,"Xuất sắc")</f>
        <v>18</v>
      </c>
      <c r="E13" s="9">
        <f t="shared" si="0"/>
        <v>0.43902439024390244</v>
      </c>
      <c r="F13" s="8">
        <f>COUNTIF(K69AI1!$K$13:$K$53,"Tốt")</f>
        <v>15</v>
      </c>
      <c r="G13" s="11">
        <f t="shared" si="1"/>
        <v>0.36585365853658536</v>
      </c>
      <c r="H13" s="8">
        <f>COUNTIF(K69AI1!$K$13:$K$53,"Khá")</f>
        <v>7</v>
      </c>
      <c r="I13" s="9">
        <f t="shared" si="2"/>
        <v>0.17073170731707318</v>
      </c>
      <c r="J13" s="8">
        <f>COUNTIF(K69AI1!$K$13:$K$53,"Trung bình")</f>
        <v>1</v>
      </c>
      <c r="K13" s="11">
        <f t="shared" si="3"/>
        <v>2.4390243902439025E-2</v>
      </c>
      <c r="L13" s="8">
        <f>COUNTIF(K69AI1!$K$13:$K$53,"Yếu")</f>
        <v>0</v>
      </c>
      <c r="M13" s="9">
        <f t="shared" si="4"/>
        <v>0</v>
      </c>
      <c r="N13" s="8">
        <f>COUNTIF(K69AI1!$K$13:$K$53,"Kém")</f>
        <v>0</v>
      </c>
      <c r="O13" s="11">
        <f t="shared" si="5"/>
        <v>0</v>
      </c>
      <c r="P13">
        <f t="shared" si="6"/>
        <v>41</v>
      </c>
      <c r="Q13" s="16">
        <f t="shared" si="7"/>
        <v>1</v>
      </c>
    </row>
    <row r="14" spans="1:17" ht="15.75" customHeight="1" x14ac:dyDescent="0.25">
      <c r="A14" s="10">
        <v>6</v>
      </c>
      <c r="B14" s="8" t="s">
        <v>32</v>
      </c>
      <c r="C14" s="8">
        <f>K69AI2!A53</f>
        <v>41</v>
      </c>
      <c r="D14" s="8">
        <f>COUNTIF(K69AI2!$K$13:$K$53,"xuất sắc")</f>
        <v>19</v>
      </c>
      <c r="E14" s="9">
        <f t="shared" si="0"/>
        <v>0.46341463414634149</v>
      </c>
      <c r="F14" s="8">
        <f>COUNTIF(K69AI2!$K$13:$K$53,"Tốt")</f>
        <v>14</v>
      </c>
      <c r="G14" s="11">
        <f t="shared" si="1"/>
        <v>0.34146341463414637</v>
      </c>
      <c r="H14" s="8">
        <f>COUNTIF(K69AI2!$K$13:$K$53,"Khá")</f>
        <v>8</v>
      </c>
      <c r="I14" s="9">
        <f t="shared" si="2"/>
        <v>0.1951219512195122</v>
      </c>
      <c r="J14" s="8">
        <f>COUNTIF(K69AI2!$K$13:$K$53,"Trung bình")</f>
        <v>0</v>
      </c>
      <c r="K14" s="11">
        <f t="shared" si="3"/>
        <v>0</v>
      </c>
      <c r="L14" s="8">
        <f>COUNTIF(K69AI2!$K$13:$K$53,"Yếu")</f>
        <v>0</v>
      </c>
      <c r="M14" s="9">
        <f t="shared" si="4"/>
        <v>0</v>
      </c>
      <c r="N14" s="8">
        <f>COUNTIF(K69AI2!$K$13:$K$53,"Kém")</f>
        <v>0</v>
      </c>
      <c r="O14" s="11">
        <f t="shared" si="5"/>
        <v>0</v>
      </c>
      <c r="P14">
        <f t="shared" si="6"/>
        <v>41</v>
      </c>
      <c r="Q14" s="16">
        <f t="shared" si="7"/>
        <v>1</v>
      </c>
    </row>
    <row r="15" spans="1:17" ht="15.75" customHeight="1" x14ac:dyDescent="0.25">
      <c r="A15" s="10">
        <v>7</v>
      </c>
      <c r="B15" s="8" t="s">
        <v>33</v>
      </c>
      <c r="C15" s="8">
        <f>K69AI3!A54</f>
        <v>42</v>
      </c>
      <c r="D15" s="8">
        <f>COUNTIF(K69AI3!$K$13:$K$54,"Xuất sắc")</f>
        <v>26</v>
      </c>
      <c r="E15" s="9">
        <f t="shared" si="0"/>
        <v>0.61904761904761907</v>
      </c>
      <c r="F15" s="8">
        <f>COUNTIF(K69AI3!$K$13:$K$54,"Tốt")</f>
        <v>15</v>
      </c>
      <c r="G15" s="11">
        <f t="shared" si="1"/>
        <v>0.35714285714285715</v>
      </c>
      <c r="H15" s="8">
        <f>COUNTIF(K69AI3!$K$13:$K$54,"Khá")</f>
        <v>1</v>
      </c>
      <c r="I15" s="9">
        <f t="shared" si="2"/>
        <v>2.3809523809523808E-2</v>
      </c>
      <c r="J15" s="8">
        <f>COUNTIF(K69AI3!$K$13:$K$54,"Trung bình")</f>
        <v>0</v>
      </c>
      <c r="K15" s="11">
        <f t="shared" si="3"/>
        <v>0</v>
      </c>
      <c r="L15" s="8">
        <f>COUNTIF(K69AI3!$K$13:$K$54,"Yếu")</f>
        <v>0</v>
      </c>
      <c r="M15" s="9">
        <f t="shared" si="4"/>
        <v>0</v>
      </c>
      <c r="N15" s="8">
        <f>COUNTIF(K69AI3!$K$13:$K$54,"Kém")</f>
        <v>0</v>
      </c>
      <c r="O15" s="11">
        <f t="shared" si="5"/>
        <v>0</v>
      </c>
      <c r="P15">
        <f t="shared" si="6"/>
        <v>42</v>
      </c>
      <c r="Q15" s="16">
        <f t="shared" si="7"/>
        <v>1</v>
      </c>
    </row>
    <row r="16" spans="1:17" ht="15.75" customHeight="1" x14ac:dyDescent="0.25">
      <c r="A16" s="10">
        <v>8</v>
      </c>
      <c r="B16" s="8" t="s">
        <v>34</v>
      </c>
      <c r="C16" s="8">
        <f>K69AI4!A52</f>
        <v>40</v>
      </c>
      <c r="D16" s="8">
        <f>COUNTIF(K69AI4!$K$13:$K$52,"Xuất sắc")</f>
        <v>28</v>
      </c>
      <c r="E16" s="9">
        <f t="shared" si="0"/>
        <v>0.7</v>
      </c>
      <c r="F16" s="8">
        <f>COUNTIF(K69AI4!$K$13:$K$52,"Tốt")</f>
        <v>7</v>
      </c>
      <c r="G16" s="11">
        <f t="shared" si="1"/>
        <v>0.17499999999999999</v>
      </c>
      <c r="H16" s="8">
        <f>COUNTIF(K69AI4!$K$13:$K$52,"Khá")</f>
        <v>5</v>
      </c>
      <c r="I16" s="9">
        <f t="shared" si="2"/>
        <v>0.125</v>
      </c>
      <c r="J16" s="8">
        <f>COUNTIF(K69AI4!$K$13:$K$52,"Trung bình")</f>
        <v>0</v>
      </c>
      <c r="K16" s="11">
        <f t="shared" si="3"/>
        <v>0</v>
      </c>
      <c r="L16" s="8">
        <f>COUNTIF(K69AI4!$K$13:$K$52,"Yếu")</f>
        <v>0</v>
      </c>
      <c r="M16" s="9">
        <f t="shared" si="4"/>
        <v>0</v>
      </c>
      <c r="N16" s="8">
        <f>COUNTIF(K69AI4!$K$13:$K$52,"Kém")</f>
        <v>0</v>
      </c>
      <c r="O16" s="11">
        <f t="shared" si="5"/>
        <v>0</v>
      </c>
      <c r="P16">
        <f t="shared" si="6"/>
        <v>40</v>
      </c>
      <c r="Q16" s="16">
        <f t="shared" si="7"/>
        <v>1</v>
      </c>
    </row>
    <row r="17" spans="1:17" ht="15.75" customHeight="1" x14ac:dyDescent="0.25">
      <c r="A17" s="10">
        <v>9</v>
      </c>
      <c r="B17" s="8" t="s">
        <v>35</v>
      </c>
      <c r="C17" s="8">
        <f>K69AI5!A51</f>
        <v>39</v>
      </c>
      <c r="D17" s="8">
        <f>COUNTIF(K69AI5!$K$13:$K$51,"Xuất sắc")</f>
        <v>28</v>
      </c>
      <c r="E17" s="9">
        <f t="shared" si="0"/>
        <v>0.71794871794871795</v>
      </c>
      <c r="F17" s="8">
        <f>COUNTIF(K69AI5!$K$13:$K$51,"Tốt")</f>
        <v>9</v>
      </c>
      <c r="G17" s="11">
        <f t="shared" si="1"/>
        <v>0.23076923076923078</v>
      </c>
      <c r="H17" s="8">
        <f>COUNTIF(K69AI5!$K$13:$K$51,"Khá")</f>
        <v>2</v>
      </c>
      <c r="I17" s="9">
        <f t="shared" si="2"/>
        <v>5.128205128205128E-2</v>
      </c>
      <c r="J17" s="8">
        <f>COUNTIF(K69AI5!$K$13:$K$51,"Trung bình")</f>
        <v>0</v>
      </c>
      <c r="K17" s="11">
        <f t="shared" si="3"/>
        <v>0</v>
      </c>
      <c r="L17" s="8">
        <f>COUNTIF(K69AI5!$K$13:$K$51,"Yếu")</f>
        <v>0</v>
      </c>
      <c r="M17" s="9">
        <f t="shared" si="4"/>
        <v>0</v>
      </c>
      <c r="N17" s="8">
        <f>COUNTIF(K69AI5!$K$13:$K$51,"Kém")</f>
        <v>0</v>
      </c>
      <c r="O17" s="11">
        <f t="shared" si="5"/>
        <v>0</v>
      </c>
      <c r="P17">
        <f t="shared" si="6"/>
        <v>39</v>
      </c>
      <c r="Q17" s="16">
        <f t="shared" si="7"/>
        <v>1</v>
      </c>
    </row>
    <row r="18" spans="1:17" ht="15.75" customHeight="1" x14ac:dyDescent="0.25">
      <c r="A18" s="10">
        <v>10</v>
      </c>
      <c r="B18" s="8" t="s">
        <v>36</v>
      </c>
      <c r="C18" s="8">
        <f>K69AI6!A49</f>
        <v>37</v>
      </c>
      <c r="D18" s="8">
        <f>COUNTIF(K69AI6!$K$13:$K$49,"Xuất sắc")</f>
        <v>20</v>
      </c>
      <c r="E18" s="9">
        <f t="shared" si="0"/>
        <v>0.54054054054054057</v>
      </c>
      <c r="F18" s="8">
        <f>COUNTIF(K69AI6!$K$13:$K$49,"Tốt")</f>
        <v>14</v>
      </c>
      <c r="G18" s="11">
        <f t="shared" si="1"/>
        <v>0.3783783783783784</v>
      </c>
      <c r="H18" s="8">
        <f>COUNTIF(K69AI6!$K$13:$K$49,"Khá")</f>
        <v>3</v>
      </c>
      <c r="I18" s="9">
        <f t="shared" si="2"/>
        <v>8.1081081081081086E-2</v>
      </c>
      <c r="J18" s="8">
        <f>COUNTIF(K69AI6!$K$13:$K$49,"Trung bình")</f>
        <v>0</v>
      </c>
      <c r="K18" s="11">
        <f t="shared" si="3"/>
        <v>0</v>
      </c>
      <c r="L18" s="8">
        <f>COUNTIF(K69AI6!$K$13:$K$49,"Yếu")</f>
        <v>0</v>
      </c>
      <c r="M18" s="9">
        <f t="shared" si="4"/>
        <v>0</v>
      </c>
      <c r="N18" s="8">
        <f>COUNTIF(K69AI6!$K$13:$K$49,"Kém")</f>
        <v>0</v>
      </c>
      <c r="O18" s="11">
        <f t="shared" si="5"/>
        <v>0</v>
      </c>
      <c r="P18">
        <f t="shared" si="6"/>
        <v>37</v>
      </c>
      <c r="Q18" s="16">
        <f t="shared" si="7"/>
        <v>1</v>
      </c>
    </row>
    <row r="19" spans="1:17" s="20" customFormat="1" ht="15.75" customHeight="1" x14ac:dyDescent="0.25">
      <c r="A19" s="45" t="s">
        <v>30</v>
      </c>
      <c r="B19" s="46"/>
      <c r="C19" s="17">
        <f>SUM(C9:C18)</f>
        <v>503</v>
      </c>
      <c r="D19" s="17">
        <f>SUM(D9:D18)</f>
        <v>288</v>
      </c>
      <c r="E19" s="18">
        <f t="shared" si="0"/>
        <v>0.57256461232604372</v>
      </c>
      <c r="F19" s="17">
        <f>SUM(F9:F18)</f>
        <v>149</v>
      </c>
      <c r="G19" s="19">
        <f t="shared" si="1"/>
        <v>0.29622266401590458</v>
      </c>
      <c r="H19" s="17">
        <f>SUM(H9:H18)</f>
        <v>62</v>
      </c>
      <c r="I19" s="18">
        <f t="shared" si="2"/>
        <v>0.12326043737574553</v>
      </c>
      <c r="J19" s="17">
        <f>SUM(J9:J18)</f>
        <v>2</v>
      </c>
      <c r="K19" s="19">
        <f t="shared" si="3"/>
        <v>3.9761431411530811E-3</v>
      </c>
      <c r="L19" s="17">
        <f>SUM(L9:L18)</f>
        <v>0</v>
      </c>
      <c r="M19" s="18">
        <f t="shared" si="4"/>
        <v>0</v>
      </c>
      <c r="N19" s="17">
        <f>SUM(N9:N18)</f>
        <v>2</v>
      </c>
      <c r="O19" s="19">
        <f t="shared" si="5"/>
        <v>3.9761431411530811E-3</v>
      </c>
      <c r="P19" s="20">
        <f>SUM(D19,F19,H19,J19,L19,N19)</f>
        <v>503</v>
      </c>
      <c r="Q19" s="21">
        <f>SUM(E19,G19,I19,K19,M19,O19)</f>
        <v>1</v>
      </c>
    </row>
  </sheetData>
  <mergeCells count="16">
    <mergeCell ref="N7:O7"/>
    <mergeCell ref="A1:F1"/>
    <mergeCell ref="I1:O1"/>
    <mergeCell ref="A2:F2"/>
    <mergeCell ref="I2:O2"/>
    <mergeCell ref="B4:O4"/>
    <mergeCell ref="A6:A8"/>
    <mergeCell ref="B6:B8"/>
    <mergeCell ref="C6:C8"/>
    <mergeCell ref="D6:O6"/>
    <mergeCell ref="D7:E7"/>
    <mergeCell ref="A19:B19"/>
    <mergeCell ref="F7:G7"/>
    <mergeCell ref="H7:I7"/>
    <mergeCell ref="J7:K7"/>
    <mergeCell ref="L7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9E73-7E4F-4C57-9DB9-406960BF1D03}">
  <dimension ref="A1:K89"/>
  <sheetViews>
    <sheetView tabSelected="1" topLeftCell="A32" workbookViewId="0">
      <selection activeCell="M53" sqref="M53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1.75" customWidth="1"/>
    <col min="4" max="4" width="12" style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1041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317</v>
      </c>
      <c r="C13" s="23" t="s">
        <v>318</v>
      </c>
      <c r="D13" s="27">
        <v>38250</v>
      </c>
      <c r="E13" s="25">
        <f>VLOOKUP(B13,[1]Sheet1!B$4:L$8446,4,0)</f>
        <v>70</v>
      </c>
      <c r="F13" s="25">
        <f>VLOOKUP(B13,[1]Sheet1!B$4:F$8446,5,0)</f>
        <v>77</v>
      </c>
      <c r="G13" s="25">
        <f>VLOOKUP(B13,[1]Sheet1!B$4:J$8446,6,0)</f>
        <v>77</v>
      </c>
      <c r="H13" s="25">
        <f>VLOOKUP(B13,[1]Sheet1!B$4:H$8446,7,0)</f>
        <v>77</v>
      </c>
      <c r="I13" s="26" t="str">
        <f t="shared" ref="I13:I76" si="0">IF(H13&gt;=90,"Xuất sắc",IF(H13&gt;=80,"Tốt", IF(H13&gt;=65,"Khá",IF(H13&gt;=50,"Trung bình", IF(H13&gt;=35, "Yếu", "Kém")))))</f>
        <v>Khá</v>
      </c>
      <c r="J13" s="25">
        <f>VLOOKUP(B13,[1]Sheet1!B$4:K$8446,9,0)</f>
        <v>77</v>
      </c>
      <c r="K13" s="26" t="str">
        <f t="shared" ref="K13:K76" si="1">IF(J13&gt;=90,"Xuất sắc",IF(J13&gt;=80,"Tốt", IF(J13&gt;=65,"Khá",IF(J13&gt;=50,"Trung bình", IF(J13&gt;=35, "Yếu", "Kém")))))</f>
        <v>Khá</v>
      </c>
    </row>
    <row r="14" spans="1:11" ht="15.75" x14ac:dyDescent="0.25">
      <c r="A14" s="14">
        <v>2</v>
      </c>
      <c r="B14" s="28" t="s">
        <v>319</v>
      </c>
      <c r="C14" s="23" t="s">
        <v>320</v>
      </c>
      <c r="D14" s="27">
        <v>38331</v>
      </c>
      <c r="E14" s="25">
        <f>VLOOKUP(B14,[1]Sheet1!B$4:L$8446,4,0)</f>
        <v>80</v>
      </c>
      <c r="F14" s="25">
        <f>VLOOKUP(B14,[1]Sheet1!B$4:F$8446,5,0)</f>
        <v>80</v>
      </c>
      <c r="G14" s="25">
        <f>VLOOKUP(B14,[1]Sheet1!B$4:J$8446,6,0)</f>
        <v>80</v>
      </c>
      <c r="H14" s="25">
        <f>VLOOKUP(B14,[1]Sheet1!B$4:H$8446,7,0)</f>
        <v>80</v>
      </c>
      <c r="I14" s="26" t="str">
        <f t="shared" si="0"/>
        <v>Tốt</v>
      </c>
      <c r="J14" s="25">
        <f>VLOOKUP(B14,[1]Sheet1!B$4:K$8446,9,0)</f>
        <v>80</v>
      </c>
      <c r="K14" s="26" t="str">
        <f t="shared" si="1"/>
        <v>Tốt</v>
      </c>
    </row>
    <row r="15" spans="1:11" ht="15.75" x14ac:dyDescent="0.25">
      <c r="A15" s="14">
        <v>3</v>
      </c>
      <c r="B15" s="28" t="s">
        <v>258</v>
      </c>
      <c r="C15" s="23" t="s">
        <v>259</v>
      </c>
      <c r="D15" s="27">
        <v>38298</v>
      </c>
      <c r="E15" s="25">
        <f>VLOOKUP(B15,[1]Sheet1!B$4:L$8446,4,0)</f>
        <v>80</v>
      </c>
      <c r="F15" s="25">
        <f>VLOOKUP(B15,[1]Sheet1!B$4:F$8446,5,0)</f>
        <v>75</v>
      </c>
      <c r="G15" s="25">
        <f>VLOOKUP(B15,[1]Sheet1!B$4:J$8446,6,0)</f>
        <v>75</v>
      </c>
      <c r="H15" s="25">
        <f>VLOOKUP(B15,[1]Sheet1!B$4:H$8446,7,0)</f>
        <v>75</v>
      </c>
      <c r="I15" s="26" t="str">
        <f t="shared" si="0"/>
        <v>Khá</v>
      </c>
      <c r="J15" s="25">
        <f>VLOOKUP(B15,[1]Sheet1!B$4:K$8446,9,0)</f>
        <v>75</v>
      </c>
      <c r="K15" s="26" t="str">
        <f t="shared" si="1"/>
        <v>Khá</v>
      </c>
    </row>
    <row r="16" spans="1:11" ht="15.75" x14ac:dyDescent="0.25">
      <c r="A16" s="14">
        <v>4</v>
      </c>
      <c r="B16" s="28" t="s">
        <v>228</v>
      </c>
      <c r="C16" s="23" t="s">
        <v>229</v>
      </c>
      <c r="D16" s="27">
        <v>38336</v>
      </c>
      <c r="E16" s="25">
        <f>VLOOKUP(B16,[1]Sheet1!B$4:L$8446,4,0)</f>
        <v>90</v>
      </c>
      <c r="F16" s="25">
        <f>VLOOKUP(B16,[1]Sheet1!B$4:F$8446,5,0)</f>
        <v>90</v>
      </c>
      <c r="G16" s="25">
        <f>VLOOKUP(B16,[1]Sheet1!B$4:J$8446,6,0)</f>
        <v>90</v>
      </c>
      <c r="H16" s="25">
        <f>VLOOKUP(B16,[1]Sheet1!B$4:H$8446,7,0)</f>
        <v>90</v>
      </c>
      <c r="I16" s="26" t="str">
        <f t="shared" si="0"/>
        <v>Xuất sắc</v>
      </c>
      <c r="J16" s="25">
        <f>VLOOKUP(B16,[1]Sheet1!B$4:K$8446,9,0)</f>
        <v>90</v>
      </c>
      <c r="K16" s="26" t="str">
        <f t="shared" si="1"/>
        <v>Xuất sắc</v>
      </c>
    </row>
    <row r="17" spans="1:11" ht="15.75" x14ac:dyDescent="0.25">
      <c r="A17" s="14">
        <v>5</v>
      </c>
      <c r="B17" s="28" t="s">
        <v>302</v>
      </c>
      <c r="C17" s="23" t="s">
        <v>161</v>
      </c>
      <c r="D17" s="27">
        <v>38057</v>
      </c>
      <c r="E17" s="25">
        <f>VLOOKUP(B17,[1]Sheet1!B$4:L$8446,4,0)</f>
        <v>70</v>
      </c>
      <c r="F17" s="25">
        <f>VLOOKUP(B17,[1]Sheet1!B$4:F$8446,5,0)</f>
        <v>77</v>
      </c>
      <c r="G17" s="25">
        <f>VLOOKUP(B17,[1]Sheet1!B$4:J$8446,6,0)</f>
        <v>77</v>
      </c>
      <c r="H17" s="25">
        <f>VLOOKUP(B17,[1]Sheet1!B$4:H$8446,7,0)</f>
        <v>77</v>
      </c>
      <c r="I17" s="26" t="str">
        <f t="shared" si="0"/>
        <v>Khá</v>
      </c>
      <c r="J17" s="25">
        <f>VLOOKUP(B17,[1]Sheet1!B$4:K$8446,9,0)</f>
        <v>77</v>
      </c>
      <c r="K17" s="26" t="str">
        <f t="shared" si="1"/>
        <v>Khá</v>
      </c>
    </row>
    <row r="18" spans="1:11" ht="15.75" x14ac:dyDescent="0.25">
      <c r="A18" s="14">
        <v>6</v>
      </c>
      <c r="B18" s="28" t="s">
        <v>323</v>
      </c>
      <c r="C18" s="23" t="s">
        <v>45</v>
      </c>
      <c r="D18" s="27">
        <v>38275</v>
      </c>
      <c r="E18" s="25">
        <f>VLOOKUP(B18,[1]Sheet1!B$4:L$8446,4,0)</f>
        <v>80</v>
      </c>
      <c r="F18" s="25">
        <f>VLOOKUP(B18,[1]Sheet1!B$4:F$8446,5,0)</f>
        <v>85</v>
      </c>
      <c r="G18" s="25">
        <f>VLOOKUP(B18,[1]Sheet1!B$4:J$8446,6,0)</f>
        <v>85</v>
      </c>
      <c r="H18" s="25">
        <f>VLOOKUP(B18,[1]Sheet1!B$4:H$8446,7,0)</f>
        <v>85</v>
      </c>
      <c r="I18" s="26" t="str">
        <f t="shared" si="0"/>
        <v>Tốt</v>
      </c>
      <c r="J18" s="25">
        <f>VLOOKUP(B18,[1]Sheet1!B$4:K$8446,9,0)</f>
        <v>85</v>
      </c>
      <c r="K18" s="26" t="str">
        <f t="shared" si="1"/>
        <v>Tốt</v>
      </c>
    </row>
    <row r="19" spans="1:11" ht="15.75" x14ac:dyDescent="0.25">
      <c r="A19" s="14">
        <v>7</v>
      </c>
      <c r="B19" s="28" t="s">
        <v>246</v>
      </c>
      <c r="C19" s="23" t="s">
        <v>247</v>
      </c>
      <c r="D19" s="27">
        <v>38093</v>
      </c>
      <c r="E19" s="25">
        <f>VLOOKUP(B19,[1]Sheet1!B$4:L$8446,4,0)</f>
        <v>90</v>
      </c>
      <c r="F19" s="25">
        <f>VLOOKUP(B19,[1]Sheet1!B$4:F$8446,5,0)</f>
        <v>75</v>
      </c>
      <c r="G19" s="25">
        <f>VLOOKUP(B19,[1]Sheet1!B$4:J$8446,6,0)</f>
        <v>75</v>
      </c>
      <c r="H19" s="25">
        <f>VLOOKUP(B19,[1]Sheet1!B$4:H$8446,7,0)</f>
        <v>75</v>
      </c>
      <c r="I19" s="26" t="str">
        <f t="shared" si="0"/>
        <v>Khá</v>
      </c>
      <c r="J19" s="25">
        <f>VLOOKUP(B19,[1]Sheet1!B$4:K$8446,9,0)</f>
        <v>75</v>
      </c>
      <c r="K19" s="26" t="str">
        <f t="shared" si="1"/>
        <v>Khá</v>
      </c>
    </row>
    <row r="20" spans="1:11" ht="15.75" x14ac:dyDescent="0.25">
      <c r="A20" s="14">
        <v>8</v>
      </c>
      <c r="B20" s="28" t="s">
        <v>250</v>
      </c>
      <c r="C20" s="23" t="s">
        <v>251</v>
      </c>
      <c r="D20" s="27">
        <v>38058</v>
      </c>
      <c r="E20" s="25">
        <f>VLOOKUP(B20,[1]Sheet1!B$4:L$8446,4,0)</f>
        <v>70</v>
      </c>
      <c r="F20" s="25">
        <f>VLOOKUP(B20,[1]Sheet1!B$4:F$8446,5,0)</f>
        <v>80</v>
      </c>
      <c r="G20" s="25">
        <f>VLOOKUP(B20,[1]Sheet1!B$4:J$8446,6,0)</f>
        <v>80</v>
      </c>
      <c r="H20" s="25">
        <f>VLOOKUP(B20,[1]Sheet1!B$4:H$8446,7,0)</f>
        <v>80</v>
      </c>
      <c r="I20" s="26" t="str">
        <f t="shared" si="0"/>
        <v>Tốt</v>
      </c>
      <c r="J20" s="25">
        <f>VLOOKUP(B20,[1]Sheet1!B$4:K$8446,9,0)</f>
        <v>80</v>
      </c>
      <c r="K20" s="26" t="str">
        <f t="shared" si="1"/>
        <v>Tốt</v>
      </c>
    </row>
    <row r="21" spans="1:11" ht="15.75" x14ac:dyDescent="0.25">
      <c r="A21" s="14">
        <v>9</v>
      </c>
      <c r="B21" s="28" t="s">
        <v>209</v>
      </c>
      <c r="C21" s="23" t="s">
        <v>210</v>
      </c>
      <c r="D21" s="27">
        <v>38204</v>
      </c>
      <c r="E21" s="25">
        <f>VLOOKUP(B21,[1]Sheet1!B$4:L$8446,4,0)</f>
        <v>85</v>
      </c>
      <c r="F21" s="25">
        <f>VLOOKUP(B21,[1]Sheet1!B$4:F$8446,5,0)</f>
        <v>90</v>
      </c>
      <c r="G21" s="25">
        <f>VLOOKUP(B21,[1]Sheet1!B$4:J$8446,6,0)</f>
        <v>90</v>
      </c>
      <c r="H21" s="25">
        <f>VLOOKUP(B21,[1]Sheet1!B$4:H$8446,7,0)</f>
        <v>90</v>
      </c>
      <c r="I21" s="26" t="str">
        <f t="shared" si="0"/>
        <v>Xuất sắc</v>
      </c>
      <c r="J21" s="25">
        <f>VLOOKUP(B21,[1]Sheet1!B$4:K$8446,9,0)</f>
        <v>90</v>
      </c>
      <c r="K21" s="26" t="str">
        <f t="shared" si="1"/>
        <v>Xuất sắc</v>
      </c>
    </row>
    <row r="22" spans="1:11" ht="15.75" x14ac:dyDescent="0.25">
      <c r="A22" s="14">
        <v>10</v>
      </c>
      <c r="B22" s="28" t="s">
        <v>336</v>
      </c>
      <c r="C22" s="23" t="s">
        <v>337</v>
      </c>
      <c r="D22" s="27">
        <v>38270</v>
      </c>
      <c r="E22" s="25">
        <f>VLOOKUP(B22,[1]Sheet1!B$4:L$8446,4,0)</f>
        <v>80</v>
      </c>
      <c r="F22" s="25">
        <f>VLOOKUP(B22,[1]Sheet1!B$4:F$8446,5,0)</f>
        <v>80</v>
      </c>
      <c r="G22" s="25">
        <f>VLOOKUP(B22,[1]Sheet1!B$4:J$8446,6,0)</f>
        <v>80</v>
      </c>
      <c r="H22" s="25">
        <f>VLOOKUP(B22,[1]Sheet1!B$4:H$8446,7,0)</f>
        <v>80</v>
      </c>
      <c r="I22" s="26" t="str">
        <f t="shared" si="0"/>
        <v>Tốt</v>
      </c>
      <c r="J22" s="25">
        <f>VLOOKUP(B22,[1]Sheet1!B$4:K$8446,9,0)</f>
        <v>80</v>
      </c>
      <c r="K22" s="26" t="str">
        <f t="shared" si="1"/>
        <v>Tốt</v>
      </c>
    </row>
    <row r="23" spans="1:11" ht="15.75" x14ac:dyDescent="0.25">
      <c r="A23" s="14">
        <v>11</v>
      </c>
      <c r="B23" s="28" t="s">
        <v>197</v>
      </c>
      <c r="C23" s="23" t="s">
        <v>198</v>
      </c>
      <c r="D23" s="27">
        <v>38287</v>
      </c>
      <c r="E23" s="25">
        <f>VLOOKUP(B23,[1]Sheet1!B$4:L$8446,4,0)</f>
        <v>80</v>
      </c>
      <c r="F23" s="25">
        <f>VLOOKUP(B23,[1]Sheet1!B$4:F$8446,5,0)</f>
        <v>80</v>
      </c>
      <c r="G23" s="25">
        <f>VLOOKUP(B23,[1]Sheet1!B$4:J$8446,6,0)</f>
        <v>80</v>
      </c>
      <c r="H23" s="25">
        <f>VLOOKUP(B23,[1]Sheet1!B$4:H$8446,7,0)</f>
        <v>80</v>
      </c>
      <c r="I23" s="26" t="str">
        <f t="shared" si="0"/>
        <v>Tốt</v>
      </c>
      <c r="J23" s="25">
        <f>VLOOKUP(B23,[1]Sheet1!B$4:K$8446,9,0)</f>
        <v>80</v>
      </c>
      <c r="K23" s="26" t="str">
        <f t="shared" si="1"/>
        <v>Tốt</v>
      </c>
    </row>
    <row r="24" spans="1:11" ht="15.75" x14ac:dyDescent="0.25">
      <c r="A24" s="14">
        <v>12</v>
      </c>
      <c r="B24" s="28" t="s">
        <v>238</v>
      </c>
      <c r="C24" s="23" t="s">
        <v>239</v>
      </c>
      <c r="D24" s="27">
        <v>38284</v>
      </c>
      <c r="E24" s="25">
        <f>VLOOKUP(B24,[1]Sheet1!B$4:L$8446,4,0)</f>
        <v>90</v>
      </c>
      <c r="F24" s="25">
        <f>VLOOKUP(B24,[1]Sheet1!B$4:F$8446,5,0)</f>
        <v>85</v>
      </c>
      <c r="G24" s="25">
        <f>VLOOKUP(B24,[1]Sheet1!B$4:J$8446,6,0)</f>
        <v>85</v>
      </c>
      <c r="H24" s="25">
        <f>VLOOKUP(B24,[1]Sheet1!B$4:H$8446,7,0)</f>
        <v>85</v>
      </c>
      <c r="I24" s="26" t="str">
        <f t="shared" si="0"/>
        <v>Tốt</v>
      </c>
      <c r="J24" s="25">
        <f>VLOOKUP(B24,[1]Sheet1!B$4:K$8446,9,0)</f>
        <v>85</v>
      </c>
      <c r="K24" s="26" t="str">
        <f t="shared" si="1"/>
        <v>Tốt</v>
      </c>
    </row>
    <row r="25" spans="1:11" ht="15.75" x14ac:dyDescent="0.25">
      <c r="A25" s="14">
        <v>13</v>
      </c>
      <c r="B25" s="28" t="s">
        <v>224</v>
      </c>
      <c r="C25" s="23" t="s">
        <v>225</v>
      </c>
      <c r="D25" s="27">
        <v>37885</v>
      </c>
      <c r="E25" s="25">
        <f>VLOOKUP(B25,[1]Sheet1!B$4:L$8446,4,0)</f>
        <v>80</v>
      </c>
      <c r="F25" s="25">
        <f>VLOOKUP(B25,[1]Sheet1!B$4:F$8446,5,0)</f>
        <v>75</v>
      </c>
      <c r="G25" s="25">
        <f>VLOOKUP(B25,[1]Sheet1!B$4:J$8446,6,0)</f>
        <v>75</v>
      </c>
      <c r="H25" s="25">
        <f>VLOOKUP(B25,[1]Sheet1!B$4:H$8446,7,0)</f>
        <v>75</v>
      </c>
      <c r="I25" s="26" t="str">
        <f t="shared" si="0"/>
        <v>Khá</v>
      </c>
      <c r="J25" s="25">
        <f>VLOOKUP(B25,[1]Sheet1!B$4:K$8446,9,0)</f>
        <v>75</v>
      </c>
      <c r="K25" s="26" t="str">
        <f t="shared" si="1"/>
        <v>Khá</v>
      </c>
    </row>
    <row r="26" spans="1:11" ht="15.75" x14ac:dyDescent="0.25">
      <c r="A26" s="14">
        <v>14</v>
      </c>
      <c r="B26" s="28" t="s">
        <v>300</v>
      </c>
      <c r="C26" s="23" t="s">
        <v>301</v>
      </c>
      <c r="D26" s="27">
        <v>37454</v>
      </c>
      <c r="E26" s="25">
        <f>VLOOKUP(B26,[1]Sheet1!B$4:L$8446,4,0)</f>
        <v>70</v>
      </c>
      <c r="F26" s="25">
        <f>VLOOKUP(B26,[1]Sheet1!B$4:F$8446,5,0)</f>
        <v>75</v>
      </c>
      <c r="G26" s="25">
        <f>VLOOKUP(B26,[1]Sheet1!B$4:J$8446,6,0)</f>
        <v>75</v>
      </c>
      <c r="H26" s="25">
        <f>VLOOKUP(B26,[1]Sheet1!B$4:H$8446,7,0)</f>
        <v>75</v>
      </c>
      <c r="I26" s="26" t="str">
        <f t="shared" si="0"/>
        <v>Khá</v>
      </c>
      <c r="J26" s="25">
        <f>VLOOKUP(B26,[1]Sheet1!B$4:K$8446,9,0)</f>
        <v>75</v>
      </c>
      <c r="K26" s="26" t="str">
        <f t="shared" si="1"/>
        <v>Khá</v>
      </c>
    </row>
    <row r="27" spans="1:11" ht="15.75" x14ac:dyDescent="0.25">
      <c r="A27" s="14">
        <v>15</v>
      </c>
      <c r="B27" s="28" t="s">
        <v>194</v>
      </c>
      <c r="C27" s="23" t="s">
        <v>25</v>
      </c>
      <c r="D27" s="27">
        <v>38011</v>
      </c>
      <c r="E27" s="25">
        <f>VLOOKUP(B27,[1]Sheet1!B$4:L$8446,4,0)</f>
        <v>90</v>
      </c>
      <c r="F27" s="25">
        <f>VLOOKUP(B27,[1]Sheet1!B$4:F$8446,5,0)</f>
        <v>90</v>
      </c>
      <c r="G27" s="25">
        <f>VLOOKUP(B27,[1]Sheet1!B$4:J$8446,6,0)</f>
        <v>90</v>
      </c>
      <c r="H27" s="25">
        <f>VLOOKUP(B27,[1]Sheet1!B$4:H$8446,7,0)</f>
        <v>90</v>
      </c>
      <c r="I27" s="26" t="str">
        <f t="shared" si="0"/>
        <v>Xuất sắc</v>
      </c>
      <c r="J27" s="25">
        <f>VLOOKUP(B27,[1]Sheet1!B$4:K$8446,9,0)</f>
        <v>90</v>
      </c>
      <c r="K27" s="26" t="str">
        <f t="shared" si="1"/>
        <v>Xuất sắc</v>
      </c>
    </row>
    <row r="28" spans="1:11" ht="15.75" x14ac:dyDescent="0.25">
      <c r="A28" s="14">
        <v>16</v>
      </c>
      <c r="B28" s="28" t="s">
        <v>298</v>
      </c>
      <c r="C28" s="23" t="s">
        <v>299</v>
      </c>
      <c r="D28" s="27">
        <v>38335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234</v>
      </c>
      <c r="C29" s="23" t="s">
        <v>235</v>
      </c>
      <c r="D29" s="27">
        <v>38194</v>
      </c>
      <c r="E29" s="25">
        <f>VLOOKUP(B29,[1]Sheet1!B$4:L$8446,4,0)</f>
        <v>90</v>
      </c>
      <c r="F29" s="25">
        <f>VLOOKUP(B29,[1]Sheet1!B$4:F$8446,5,0)</f>
        <v>90</v>
      </c>
      <c r="G29" s="25">
        <f>VLOOKUP(B29,[1]Sheet1!B$4:J$8446,6,0)</f>
        <v>90</v>
      </c>
      <c r="H29" s="25">
        <f>VLOOKUP(B29,[1]Sheet1!B$4:H$8446,7,0)</f>
        <v>90</v>
      </c>
      <c r="I29" s="26" t="str">
        <f t="shared" si="0"/>
        <v>Xuất sắc</v>
      </c>
      <c r="J29" s="25">
        <f>VLOOKUP(B29,[1]Sheet1!B$4:K$8446,9,0)</f>
        <v>90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286</v>
      </c>
      <c r="C30" s="23" t="s">
        <v>287</v>
      </c>
      <c r="D30" s="27">
        <v>38176</v>
      </c>
      <c r="E30" s="25">
        <f>VLOOKUP(B30,[1]Sheet1!B$4:L$8446,4,0)</f>
        <v>80</v>
      </c>
      <c r="F30" s="25">
        <f>VLOOKUP(B30,[1]Sheet1!B$4:F$8446,5,0)</f>
        <v>90</v>
      </c>
      <c r="G30" s="25">
        <f>VLOOKUP(B30,[1]Sheet1!B$4:J$8446,6,0)</f>
        <v>90</v>
      </c>
      <c r="H30" s="25">
        <f>VLOOKUP(B30,[1]Sheet1!B$4:H$8446,7,0)</f>
        <v>90</v>
      </c>
      <c r="I30" s="26" t="str">
        <f t="shared" si="0"/>
        <v>Xuất sắc</v>
      </c>
      <c r="J30" s="25">
        <f>VLOOKUP(B30,[1]Sheet1!B$4:K$8446,9,0)</f>
        <v>90</v>
      </c>
      <c r="K30" s="26" t="str">
        <f t="shared" si="1"/>
        <v>Xuất sắc</v>
      </c>
    </row>
    <row r="31" spans="1:11" ht="15.75" x14ac:dyDescent="0.25">
      <c r="A31" s="14">
        <v>19</v>
      </c>
      <c r="B31" s="28" t="s">
        <v>213</v>
      </c>
      <c r="C31" s="23" t="s">
        <v>214</v>
      </c>
      <c r="D31" s="27">
        <v>38216</v>
      </c>
      <c r="E31" s="25">
        <f>VLOOKUP(B31,[1]Sheet1!B$4:L$8446,4,0)</f>
        <v>70</v>
      </c>
      <c r="F31" s="25">
        <f>VLOOKUP(B31,[1]Sheet1!B$4:F$8446,5,0)</f>
        <v>85</v>
      </c>
      <c r="G31" s="25">
        <f>VLOOKUP(B31,[1]Sheet1!B$4:J$8446,6,0)</f>
        <v>85</v>
      </c>
      <c r="H31" s="25">
        <f>VLOOKUP(B31,[1]Sheet1!B$4:H$8446,7,0)</f>
        <v>85</v>
      </c>
      <c r="I31" s="26" t="str">
        <f t="shared" si="0"/>
        <v>Tốt</v>
      </c>
      <c r="J31" s="25">
        <f>VLOOKUP(B31,[1]Sheet1!B$4:K$8446,9,0)</f>
        <v>85</v>
      </c>
      <c r="K31" s="26" t="str">
        <f t="shared" si="1"/>
        <v>Tốt</v>
      </c>
    </row>
    <row r="32" spans="1:11" ht="15.75" x14ac:dyDescent="0.25">
      <c r="A32" s="14">
        <v>20</v>
      </c>
      <c r="B32" s="28" t="s">
        <v>282</v>
      </c>
      <c r="C32" s="23" t="s">
        <v>283</v>
      </c>
      <c r="D32" s="27">
        <v>36361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4">
        <v>21</v>
      </c>
      <c r="B33" s="28" t="s">
        <v>266</v>
      </c>
      <c r="C33" s="23" t="s">
        <v>267</v>
      </c>
      <c r="D33" s="27">
        <v>38182</v>
      </c>
      <c r="E33" s="25">
        <f>VLOOKUP(B33,[1]Sheet1!B$4:L$8446,4,0)</f>
        <v>90</v>
      </c>
      <c r="F33" s="25">
        <f>VLOOKUP(B33,[1]Sheet1!B$4:F$8446,5,0)</f>
        <v>85</v>
      </c>
      <c r="G33" s="25">
        <f>VLOOKUP(B33,[1]Sheet1!B$4:J$8446,6,0)</f>
        <v>85</v>
      </c>
      <c r="H33" s="25">
        <f>VLOOKUP(B33,[1]Sheet1!B$4:H$8446,7,0)</f>
        <v>85</v>
      </c>
      <c r="I33" s="26" t="str">
        <f t="shared" si="0"/>
        <v>Tốt</v>
      </c>
      <c r="J33" s="25">
        <f>VLOOKUP(B33,[1]Sheet1!B$4:K$8446,9,0)</f>
        <v>85</v>
      </c>
      <c r="K33" s="26" t="str">
        <f t="shared" si="1"/>
        <v>Tốt</v>
      </c>
    </row>
    <row r="34" spans="1:11" ht="15.75" x14ac:dyDescent="0.25">
      <c r="A34" s="14">
        <v>22</v>
      </c>
      <c r="B34" s="28" t="s">
        <v>256</v>
      </c>
      <c r="C34" s="23" t="s">
        <v>257</v>
      </c>
      <c r="D34" s="27">
        <v>38177</v>
      </c>
      <c r="E34" s="25">
        <f>VLOOKUP(B34,[1]Sheet1!B$4:L$8446,4,0)</f>
        <v>80</v>
      </c>
      <c r="F34" s="25">
        <f>VLOOKUP(B34,[1]Sheet1!B$4:F$8446,5,0)</f>
        <v>80</v>
      </c>
      <c r="G34" s="25">
        <f>VLOOKUP(B34,[1]Sheet1!B$4:J$8446,6,0)</f>
        <v>80</v>
      </c>
      <c r="H34" s="25">
        <f>VLOOKUP(B34,[1]Sheet1!B$4:H$8446,7,0)</f>
        <v>80</v>
      </c>
      <c r="I34" s="26" t="str">
        <f t="shared" si="0"/>
        <v>Tốt</v>
      </c>
      <c r="J34" s="25">
        <f>VLOOKUP(B34,[1]Sheet1!B$4:K$8446,9,0)</f>
        <v>80</v>
      </c>
      <c r="K34" s="26" t="str">
        <f t="shared" si="1"/>
        <v>Tốt</v>
      </c>
    </row>
    <row r="35" spans="1:11" ht="15.75" x14ac:dyDescent="0.25">
      <c r="A35" s="14">
        <v>23</v>
      </c>
      <c r="B35" s="28" t="s">
        <v>330</v>
      </c>
      <c r="C35" s="23" t="s">
        <v>331</v>
      </c>
      <c r="D35" s="27">
        <v>38124</v>
      </c>
      <c r="E35" s="25">
        <f>VLOOKUP(B35,[1]Sheet1!B$4:L$8446,4,0)</f>
        <v>65</v>
      </c>
      <c r="F35" s="25">
        <f>VLOOKUP(B35,[1]Sheet1!B$4:F$8446,5,0)</f>
        <v>75</v>
      </c>
      <c r="G35" s="25">
        <f>VLOOKUP(B35,[1]Sheet1!B$4:J$8446,6,0)</f>
        <v>75</v>
      </c>
      <c r="H35" s="25">
        <f>VLOOKUP(B35,[1]Sheet1!B$4:H$8446,7,0)</f>
        <v>75</v>
      </c>
      <c r="I35" s="26" t="str">
        <f t="shared" si="0"/>
        <v>Khá</v>
      </c>
      <c r="J35" s="25">
        <f>VLOOKUP(B35,[1]Sheet1!B$4:K$8446,9,0)</f>
        <v>75</v>
      </c>
      <c r="K35" s="26" t="str">
        <f t="shared" si="1"/>
        <v>Khá</v>
      </c>
    </row>
    <row r="36" spans="1:11" ht="15.75" x14ac:dyDescent="0.25">
      <c r="A36" s="14">
        <v>24</v>
      </c>
      <c r="B36" s="28" t="s">
        <v>326</v>
      </c>
      <c r="C36" s="23" t="s">
        <v>327</v>
      </c>
      <c r="D36" s="27">
        <v>38257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272</v>
      </c>
      <c r="C37" s="23" t="s">
        <v>273</v>
      </c>
      <c r="D37" s="27">
        <v>38247</v>
      </c>
      <c r="E37" s="25">
        <f>VLOOKUP(B37,[1]Sheet1!B$4:L$8446,4,0)</f>
        <v>80</v>
      </c>
      <c r="F37" s="25">
        <f>VLOOKUP(B37,[1]Sheet1!B$4:F$8446,5,0)</f>
        <v>85</v>
      </c>
      <c r="G37" s="25">
        <f>VLOOKUP(B37,[1]Sheet1!B$4:J$8446,6,0)</f>
        <v>85</v>
      </c>
      <c r="H37" s="25">
        <f>VLOOKUP(B37,[1]Sheet1!B$4:H$8446,7,0)</f>
        <v>85</v>
      </c>
      <c r="I37" s="26" t="str">
        <f t="shared" si="0"/>
        <v>Tốt</v>
      </c>
      <c r="J37" s="25">
        <f>VLOOKUP(B37,[1]Sheet1!B$4:K$8446,9,0)</f>
        <v>85</v>
      </c>
      <c r="K37" s="26" t="str">
        <f t="shared" si="1"/>
        <v>Tốt</v>
      </c>
    </row>
    <row r="38" spans="1:11" ht="15.75" x14ac:dyDescent="0.25">
      <c r="A38" s="14">
        <v>26</v>
      </c>
      <c r="B38" s="28" t="s">
        <v>203</v>
      </c>
      <c r="C38" s="23" t="s">
        <v>204</v>
      </c>
      <c r="D38" s="27">
        <v>36041</v>
      </c>
      <c r="E38" s="25">
        <f>VLOOKUP(B38,[1]Sheet1!B$4:L$8446,4,0)</f>
        <v>90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284</v>
      </c>
      <c r="C39" s="23" t="s">
        <v>285</v>
      </c>
      <c r="D39" s="27">
        <v>37606</v>
      </c>
      <c r="E39" s="25">
        <f>VLOOKUP(B39,[1]Sheet1!B$4:L$8446,4,0)</f>
        <v>90</v>
      </c>
      <c r="F39" s="25">
        <f>VLOOKUP(B39,[1]Sheet1!B$4:F$8446,5,0)</f>
        <v>85</v>
      </c>
      <c r="G39" s="25">
        <f>VLOOKUP(B39,[1]Sheet1!B$4:J$8446,6,0)</f>
        <v>85</v>
      </c>
      <c r="H39" s="25">
        <f>VLOOKUP(B39,[1]Sheet1!B$4:H$8446,7,0)</f>
        <v>85</v>
      </c>
      <c r="I39" s="26" t="str">
        <f t="shared" si="0"/>
        <v>Tốt</v>
      </c>
      <c r="J39" s="25">
        <f>VLOOKUP(B39,[1]Sheet1!B$4:K$8446,9,0)</f>
        <v>85</v>
      </c>
      <c r="K39" s="26" t="str">
        <f t="shared" si="1"/>
        <v>Tốt</v>
      </c>
    </row>
    <row r="40" spans="1:11" ht="15.75" x14ac:dyDescent="0.25">
      <c r="A40" s="14">
        <v>28</v>
      </c>
      <c r="B40" s="28" t="s">
        <v>270</v>
      </c>
      <c r="C40" s="23" t="s">
        <v>271</v>
      </c>
      <c r="D40" s="27">
        <v>38123</v>
      </c>
      <c r="E40" s="25">
        <f>VLOOKUP(B40,[1]Sheet1!B$4:L$8446,4,0)</f>
        <v>90</v>
      </c>
      <c r="F40" s="25">
        <f>VLOOKUP(B40,[1]Sheet1!B$4:F$8446,5,0)</f>
        <v>90</v>
      </c>
      <c r="G40" s="25">
        <f>VLOOKUP(B40,[1]Sheet1!B$4:J$8446,6,0)</f>
        <v>90</v>
      </c>
      <c r="H40" s="25">
        <f>VLOOKUP(B40,[1]Sheet1!B$4:H$8446,7,0)</f>
        <v>90</v>
      </c>
      <c r="I40" s="26" t="str">
        <f t="shared" si="0"/>
        <v>Xuất sắc</v>
      </c>
      <c r="J40" s="25">
        <f>VLOOKUP(B40,[1]Sheet1!B$4:K$8446,9,0)</f>
        <v>90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248</v>
      </c>
      <c r="C41" s="23" t="s">
        <v>249</v>
      </c>
      <c r="D41" s="27">
        <v>38064</v>
      </c>
      <c r="E41" s="25">
        <f>VLOOKUP(B41,[1]Sheet1!B$4:L$8446,4,0)</f>
        <v>80</v>
      </c>
      <c r="F41" s="25">
        <f>VLOOKUP(B41,[1]Sheet1!B$4:F$8446,5,0)</f>
        <v>75</v>
      </c>
      <c r="G41" s="25">
        <f>VLOOKUP(B41,[1]Sheet1!B$4:J$8446,6,0)</f>
        <v>75</v>
      </c>
      <c r="H41" s="25">
        <f>VLOOKUP(B41,[1]Sheet1!B$4:H$8446,7,0)</f>
        <v>75</v>
      </c>
      <c r="I41" s="26" t="str">
        <f t="shared" si="0"/>
        <v>Khá</v>
      </c>
      <c r="J41" s="25">
        <f>VLOOKUP(B41,[1]Sheet1!B$4:K$8446,9,0)</f>
        <v>75</v>
      </c>
      <c r="K41" s="26" t="str">
        <f t="shared" si="1"/>
        <v>Khá</v>
      </c>
    </row>
    <row r="42" spans="1:11" ht="15.75" x14ac:dyDescent="0.25">
      <c r="A42" s="14">
        <v>30</v>
      </c>
      <c r="B42" s="28" t="s">
        <v>332</v>
      </c>
      <c r="C42" s="23" t="s">
        <v>333</v>
      </c>
      <c r="D42" s="27">
        <v>38298</v>
      </c>
      <c r="E42" s="25">
        <f>VLOOKUP(B42,[1]Sheet1!B$4:L$8446,4,0)</f>
        <v>90</v>
      </c>
      <c r="F42" s="25">
        <f>VLOOKUP(B42,[1]Sheet1!B$4:F$8446,5,0)</f>
        <v>85</v>
      </c>
      <c r="G42" s="25">
        <f>VLOOKUP(B42,[1]Sheet1!B$4:J$8446,6,0)</f>
        <v>85</v>
      </c>
      <c r="H42" s="25">
        <f>VLOOKUP(B42,[1]Sheet1!B$4:H$8446,7,0)</f>
        <v>85</v>
      </c>
      <c r="I42" s="26" t="str">
        <f t="shared" si="0"/>
        <v>Tốt</v>
      </c>
      <c r="J42" s="25">
        <f>VLOOKUP(B42,[1]Sheet1!B$4:K$8446,9,0)</f>
        <v>85</v>
      </c>
      <c r="K42" s="26" t="str">
        <f t="shared" si="1"/>
        <v>Tốt</v>
      </c>
    </row>
    <row r="43" spans="1:11" ht="15.75" x14ac:dyDescent="0.25">
      <c r="A43" s="14">
        <v>31</v>
      </c>
      <c r="B43" s="28" t="s">
        <v>303</v>
      </c>
      <c r="C43" s="23" t="s">
        <v>304</v>
      </c>
      <c r="D43" s="27">
        <v>38192</v>
      </c>
      <c r="E43" s="25">
        <f>VLOOKUP(B43,[1]Sheet1!B$4:L$8446,4,0)</f>
        <v>82</v>
      </c>
      <c r="F43" s="25">
        <f>VLOOKUP(B43,[1]Sheet1!B$4:F$8446,5,0)</f>
        <v>87</v>
      </c>
      <c r="G43" s="25">
        <f>VLOOKUP(B43,[1]Sheet1!B$4:J$8446,6,0)</f>
        <v>87</v>
      </c>
      <c r="H43" s="25">
        <f>VLOOKUP(B43,[1]Sheet1!B$4:H$8446,7,0)</f>
        <v>87</v>
      </c>
      <c r="I43" s="26" t="str">
        <f t="shared" si="0"/>
        <v>Tốt</v>
      </c>
      <c r="J43" s="25">
        <f>VLOOKUP(B43,[1]Sheet1!B$4:K$8446,9,0)</f>
        <v>87</v>
      </c>
      <c r="K43" s="26" t="str">
        <f t="shared" si="1"/>
        <v>Tốt</v>
      </c>
    </row>
    <row r="44" spans="1:11" ht="15.75" x14ac:dyDescent="0.25">
      <c r="A44" s="14">
        <v>32</v>
      </c>
      <c r="B44" s="28" t="s">
        <v>264</v>
      </c>
      <c r="C44" s="23" t="s">
        <v>265</v>
      </c>
      <c r="D44" s="27">
        <v>38304</v>
      </c>
      <c r="E44" s="25">
        <f>VLOOKUP(B44,[1]Sheet1!B$4:L$8446,4,0)</f>
        <v>70</v>
      </c>
      <c r="F44" s="25">
        <f>VLOOKUP(B44,[1]Sheet1!B$4:F$8446,5,0)</f>
        <v>80</v>
      </c>
      <c r="G44" s="25">
        <f>VLOOKUP(B44,[1]Sheet1!B$4:J$8446,6,0)</f>
        <v>80</v>
      </c>
      <c r="H44" s="25">
        <f>VLOOKUP(B44,[1]Sheet1!B$4:H$8446,7,0)</f>
        <v>80</v>
      </c>
      <c r="I44" s="26" t="str">
        <f t="shared" si="0"/>
        <v>Tốt</v>
      </c>
      <c r="J44" s="25">
        <f>VLOOKUP(B44,[1]Sheet1!B$4:K$8446,9,0)</f>
        <v>80</v>
      </c>
      <c r="K44" s="26" t="str">
        <f t="shared" si="1"/>
        <v>Tốt</v>
      </c>
    </row>
    <row r="45" spans="1:11" ht="15.75" x14ac:dyDescent="0.25">
      <c r="A45" s="14">
        <v>33</v>
      </c>
      <c r="B45" s="28" t="s">
        <v>321</v>
      </c>
      <c r="C45" s="23" t="s">
        <v>322</v>
      </c>
      <c r="D45" s="27">
        <v>38296</v>
      </c>
      <c r="E45" s="25">
        <f>VLOOKUP(B45,[1]Sheet1!B$4:L$8446,4,0)</f>
        <v>90</v>
      </c>
      <c r="F45" s="25">
        <f>VLOOKUP(B45,[1]Sheet1!B$4:F$8446,5,0)</f>
        <v>90</v>
      </c>
      <c r="G45" s="25">
        <f>VLOOKUP(B45,[1]Sheet1!B$4:J$8446,6,0)</f>
        <v>90</v>
      </c>
      <c r="H45" s="25">
        <f>VLOOKUP(B45,[1]Sheet1!B$4:H$8446,7,0)</f>
        <v>90</v>
      </c>
      <c r="I45" s="26" t="str">
        <f t="shared" si="0"/>
        <v>Xuất sắc</v>
      </c>
      <c r="J45" s="25">
        <f>VLOOKUP(B45,[1]Sheet1!B$4:K$8446,9,0)</f>
        <v>90</v>
      </c>
      <c r="K45" s="26" t="str">
        <f t="shared" si="1"/>
        <v>Xuất sắc</v>
      </c>
    </row>
    <row r="46" spans="1:11" ht="15.75" x14ac:dyDescent="0.25">
      <c r="A46" s="14">
        <v>34</v>
      </c>
      <c r="B46" s="28" t="s">
        <v>222</v>
      </c>
      <c r="C46" s="23" t="s">
        <v>223</v>
      </c>
      <c r="D46" s="27">
        <v>38189</v>
      </c>
      <c r="E46" s="25">
        <f>VLOOKUP(B46,[1]Sheet1!B$4:L$8446,4,0)</f>
        <v>70</v>
      </c>
      <c r="F46" s="25">
        <f>VLOOKUP(B46,[1]Sheet1!B$4:F$8446,5,0)</f>
        <v>80</v>
      </c>
      <c r="G46" s="25">
        <f>VLOOKUP(B46,[1]Sheet1!B$4:J$8446,6,0)</f>
        <v>80</v>
      </c>
      <c r="H46" s="25">
        <f>VLOOKUP(B46,[1]Sheet1!B$4:H$8446,7,0)</f>
        <v>80</v>
      </c>
      <c r="I46" s="26" t="str">
        <f t="shared" si="0"/>
        <v>Tốt</v>
      </c>
      <c r="J46" s="25">
        <f>VLOOKUP(B46,[1]Sheet1!B$4:K$8446,9,0)</f>
        <v>80</v>
      </c>
      <c r="K46" s="26" t="str">
        <f t="shared" si="1"/>
        <v>Tốt</v>
      </c>
    </row>
    <row r="47" spans="1:11" ht="15.75" x14ac:dyDescent="0.25">
      <c r="A47" s="14">
        <v>35</v>
      </c>
      <c r="B47" s="28" t="s">
        <v>307</v>
      </c>
      <c r="C47" s="23" t="s">
        <v>308</v>
      </c>
      <c r="D47" s="27">
        <v>38018</v>
      </c>
      <c r="E47" s="25">
        <f>VLOOKUP(B47,[1]Sheet1!B$4:L$8446,4,0)</f>
        <v>90</v>
      </c>
      <c r="F47" s="25">
        <f>VLOOKUP(B47,[1]Sheet1!B$4:F$8446,5,0)</f>
        <v>90</v>
      </c>
      <c r="G47" s="25">
        <f>VLOOKUP(B47,[1]Sheet1!B$4:J$8446,6,0)</f>
        <v>90</v>
      </c>
      <c r="H47" s="25">
        <f>VLOOKUP(B47,[1]Sheet1!B$4:H$8446,7,0)</f>
        <v>90</v>
      </c>
      <c r="I47" s="26" t="str">
        <f t="shared" si="0"/>
        <v>Xuất sắc</v>
      </c>
      <c r="J47" s="25">
        <f>VLOOKUP(B47,[1]Sheet1!B$4:K$8446,9,0)</f>
        <v>90</v>
      </c>
      <c r="K47" s="26" t="str">
        <f t="shared" si="1"/>
        <v>Xuất sắc</v>
      </c>
    </row>
    <row r="48" spans="1:11" ht="15.75" x14ac:dyDescent="0.25">
      <c r="A48" s="14">
        <v>36</v>
      </c>
      <c r="B48" s="28" t="s">
        <v>268</v>
      </c>
      <c r="C48" s="23" t="s">
        <v>269</v>
      </c>
      <c r="D48" s="27">
        <v>38346</v>
      </c>
      <c r="E48" s="25">
        <f>VLOOKUP(B48,[1]Sheet1!B$4:L$8446,4,0)</f>
        <v>90</v>
      </c>
      <c r="F48" s="25">
        <f>VLOOKUP(B48,[1]Sheet1!B$4:F$8446,5,0)</f>
        <v>90</v>
      </c>
      <c r="G48" s="25">
        <f>VLOOKUP(B48,[1]Sheet1!B$4:J$8446,6,0)</f>
        <v>90</v>
      </c>
      <c r="H48" s="25">
        <f>VLOOKUP(B48,[1]Sheet1!B$4:H$8446,7,0)</f>
        <v>90</v>
      </c>
      <c r="I48" s="26" t="str">
        <f t="shared" si="0"/>
        <v>Xuất sắc</v>
      </c>
      <c r="J48" s="25">
        <f>VLOOKUP(B48,[1]Sheet1!B$4:K$8446,9,0)</f>
        <v>90</v>
      </c>
      <c r="K48" s="26" t="str">
        <f t="shared" si="1"/>
        <v>Xuất sắc</v>
      </c>
    </row>
    <row r="49" spans="1:11" ht="15.75" x14ac:dyDescent="0.25">
      <c r="A49" s="14">
        <v>37</v>
      </c>
      <c r="B49" s="28" t="s">
        <v>218</v>
      </c>
      <c r="C49" s="23" t="s">
        <v>219</v>
      </c>
      <c r="D49" s="27">
        <v>38201</v>
      </c>
      <c r="E49" s="25">
        <f>VLOOKUP(B49,[1]Sheet1!B$4:L$8446,4,0)</f>
        <v>82</v>
      </c>
      <c r="F49" s="25">
        <f>VLOOKUP(B49,[1]Sheet1!B$4:F$8446,5,0)</f>
        <v>92</v>
      </c>
      <c r="G49" s="25">
        <v>92</v>
      </c>
      <c r="H49" s="25">
        <v>92</v>
      </c>
      <c r="I49" s="26" t="str">
        <f t="shared" si="0"/>
        <v>Xuất sắc</v>
      </c>
      <c r="J49" s="25">
        <v>92</v>
      </c>
      <c r="K49" s="26" t="str">
        <f t="shared" si="1"/>
        <v>Xuất sắc</v>
      </c>
    </row>
    <row r="50" spans="1:11" ht="15.75" x14ac:dyDescent="0.25">
      <c r="A50" s="14">
        <v>38</v>
      </c>
      <c r="B50" s="28" t="s">
        <v>254</v>
      </c>
      <c r="C50" s="23" t="s">
        <v>255</v>
      </c>
      <c r="D50" s="27">
        <v>38043</v>
      </c>
      <c r="E50" s="25">
        <f>VLOOKUP(B50,[1]Sheet1!B$4:L$8446,4,0)</f>
        <v>80</v>
      </c>
      <c r="F50" s="25">
        <f>VLOOKUP(B50,[1]Sheet1!B$4:F$8446,5,0)</f>
        <v>85</v>
      </c>
      <c r="G50" s="25">
        <f>VLOOKUP(B50,[1]Sheet1!B$4:J$8446,6,0)</f>
        <v>85</v>
      </c>
      <c r="H50" s="25">
        <f>VLOOKUP(B50,[1]Sheet1!B$4:H$8446,7,0)</f>
        <v>85</v>
      </c>
      <c r="I50" s="26" t="str">
        <f t="shared" si="0"/>
        <v>Tốt</v>
      </c>
      <c r="J50" s="25">
        <f>VLOOKUP(B50,[1]Sheet1!B$4:K$8446,9,0)</f>
        <v>85</v>
      </c>
      <c r="K50" s="26" t="str">
        <f t="shared" si="1"/>
        <v>Tốt</v>
      </c>
    </row>
    <row r="51" spans="1:11" ht="15.75" x14ac:dyDescent="0.25">
      <c r="A51" s="14">
        <v>39</v>
      </c>
      <c r="B51" s="28" t="s">
        <v>236</v>
      </c>
      <c r="C51" s="23" t="s">
        <v>237</v>
      </c>
      <c r="D51" s="27">
        <v>38001</v>
      </c>
      <c r="E51" s="25">
        <f>VLOOKUP(B51,[1]Sheet1!B$4:L$8446,4,0)</f>
        <v>80</v>
      </c>
      <c r="F51" s="25">
        <f>VLOOKUP(B51,[1]Sheet1!B$4:F$8446,5,0)</f>
        <v>85</v>
      </c>
      <c r="G51" s="25">
        <f>VLOOKUP(B51,[1]Sheet1!B$4:J$8446,6,0)</f>
        <v>85</v>
      </c>
      <c r="H51" s="25">
        <f>VLOOKUP(B51,[1]Sheet1!B$4:H$8446,7,0)</f>
        <v>85</v>
      </c>
      <c r="I51" s="26" t="str">
        <f t="shared" si="0"/>
        <v>Tốt</v>
      </c>
      <c r="J51" s="25">
        <f>VLOOKUP(B51,[1]Sheet1!B$4:K$8446,9,0)</f>
        <v>85</v>
      </c>
      <c r="K51" s="26" t="str">
        <f t="shared" si="1"/>
        <v>Tốt</v>
      </c>
    </row>
    <row r="52" spans="1:11" ht="15.75" x14ac:dyDescent="0.25">
      <c r="A52" s="14">
        <v>40</v>
      </c>
      <c r="B52" s="28" t="s">
        <v>278</v>
      </c>
      <c r="C52" s="23" t="s">
        <v>279</v>
      </c>
      <c r="D52" s="27">
        <v>37994</v>
      </c>
      <c r="E52" s="25">
        <f>VLOOKUP(B52,[1]Sheet1!B$4:L$8446,4,0)</f>
        <v>80</v>
      </c>
      <c r="F52" s="25">
        <f>VLOOKUP(B52,[1]Sheet1!B$4:F$8446,5,0)</f>
        <v>80</v>
      </c>
      <c r="G52" s="25">
        <f>VLOOKUP(B52,[1]Sheet1!B$4:J$8446,6,0)</f>
        <v>80</v>
      </c>
      <c r="H52" s="25">
        <f>VLOOKUP(B52,[1]Sheet1!B$4:H$8446,7,0)</f>
        <v>80</v>
      </c>
      <c r="I52" s="26" t="str">
        <f t="shared" si="0"/>
        <v>Tốt</v>
      </c>
      <c r="J52" s="25">
        <f>VLOOKUP(B52,[1]Sheet1!B$4:K$8446,9,0)</f>
        <v>80</v>
      </c>
      <c r="K52" s="26" t="str">
        <f t="shared" si="1"/>
        <v>Tốt</v>
      </c>
    </row>
    <row r="53" spans="1:11" ht="15.75" x14ac:dyDescent="0.25">
      <c r="A53" s="14">
        <v>41</v>
      </c>
      <c r="B53" s="28" t="s">
        <v>226</v>
      </c>
      <c r="C53" s="23" t="s">
        <v>227</v>
      </c>
      <c r="D53" s="27">
        <v>38351</v>
      </c>
      <c r="E53" s="25">
        <f>VLOOKUP(B53,[1]Sheet1!B$4:L$8446,4,0)</f>
        <v>90</v>
      </c>
      <c r="F53" s="25">
        <f>VLOOKUP(B53,[1]Sheet1!B$4:F$8446,5,0)</f>
        <v>90</v>
      </c>
      <c r="G53" s="25">
        <f>VLOOKUP(B53,[1]Sheet1!B$4:J$8446,6,0)</f>
        <v>90</v>
      </c>
      <c r="H53" s="25">
        <f>VLOOKUP(B53,[1]Sheet1!B$4:H$8446,7,0)</f>
        <v>90</v>
      </c>
      <c r="I53" s="26" t="str">
        <f t="shared" si="0"/>
        <v>Xuất sắc</v>
      </c>
      <c r="J53" s="25">
        <f>VLOOKUP(B53,[1]Sheet1!B$4:K$8446,9,0)</f>
        <v>90</v>
      </c>
      <c r="K53" s="26" t="str">
        <f t="shared" si="1"/>
        <v>Xuất sắc</v>
      </c>
    </row>
    <row r="54" spans="1:11" ht="15.75" x14ac:dyDescent="0.25">
      <c r="A54" s="14">
        <v>42</v>
      </c>
      <c r="B54" s="28" t="s">
        <v>230</v>
      </c>
      <c r="C54" s="23" t="s">
        <v>231</v>
      </c>
      <c r="D54" s="27">
        <v>38126</v>
      </c>
      <c r="E54" s="25">
        <f>VLOOKUP(B54,[1]Sheet1!B$4:L$8446,4,0)</f>
        <v>96</v>
      </c>
      <c r="F54" s="25">
        <f>VLOOKUP(B54,[1]Sheet1!B$4:F$8446,5,0)</f>
        <v>96</v>
      </c>
      <c r="G54" s="25">
        <f>VLOOKUP(B54,[1]Sheet1!B$4:J$8446,6,0)</f>
        <v>96</v>
      </c>
      <c r="H54" s="25">
        <f>VLOOKUP(B54,[1]Sheet1!B$4:H$8446,7,0)</f>
        <v>96</v>
      </c>
      <c r="I54" s="26" t="str">
        <f t="shared" si="0"/>
        <v>Xuất sắc</v>
      </c>
      <c r="J54" s="25">
        <f>VLOOKUP(B54,[1]Sheet1!B$4:K$8446,9,0)</f>
        <v>96</v>
      </c>
      <c r="K54" s="26" t="str">
        <f t="shared" si="1"/>
        <v>Xuất sắc</v>
      </c>
    </row>
    <row r="55" spans="1:11" ht="15.75" x14ac:dyDescent="0.25">
      <c r="A55" s="14">
        <v>43</v>
      </c>
      <c r="B55" s="28" t="s">
        <v>311</v>
      </c>
      <c r="C55" s="23" t="s">
        <v>312</v>
      </c>
      <c r="D55" s="27">
        <v>38088</v>
      </c>
      <c r="E55" s="25">
        <f>VLOOKUP(B55,[1]Sheet1!B$4:L$8446,4,0)</f>
        <v>80</v>
      </c>
      <c r="F55" s="25">
        <f>VLOOKUP(B55,[1]Sheet1!B$4:F$8446,5,0)</f>
        <v>80</v>
      </c>
      <c r="G55" s="25">
        <f>VLOOKUP(B55,[1]Sheet1!B$4:J$8446,6,0)</f>
        <v>80</v>
      </c>
      <c r="H55" s="25">
        <f>VLOOKUP(B55,[1]Sheet1!B$4:H$8446,7,0)</f>
        <v>80</v>
      </c>
      <c r="I55" s="26" t="str">
        <f t="shared" si="0"/>
        <v>Tốt</v>
      </c>
      <c r="J55" s="25">
        <f>VLOOKUP(B55,[1]Sheet1!B$4:K$8446,9,0)</f>
        <v>80</v>
      </c>
      <c r="K55" s="26" t="str">
        <f t="shared" si="1"/>
        <v>Tốt</v>
      </c>
    </row>
    <row r="56" spans="1:11" ht="15.75" x14ac:dyDescent="0.25">
      <c r="A56" s="14">
        <v>44</v>
      </c>
      <c r="B56" s="28" t="s">
        <v>280</v>
      </c>
      <c r="C56" s="23" t="s">
        <v>281</v>
      </c>
      <c r="D56" s="27">
        <v>37987</v>
      </c>
      <c r="E56" s="25">
        <f>VLOOKUP(B56,[1]Sheet1!B$4:L$8446,4,0)</f>
        <v>90</v>
      </c>
      <c r="F56" s="25">
        <f>VLOOKUP(B56,[1]Sheet1!B$4:F$8446,5,0)</f>
        <v>90</v>
      </c>
      <c r="G56" s="25">
        <f>VLOOKUP(B56,[1]Sheet1!B$4:J$8446,6,0)</f>
        <v>90</v>
      </c>
      <c r="H56" s="25">
        <f>VLOOKUP(B56,[1]Sheet1!B$4:H$8446,7,0)</f>
        <v>90</v>
      </c>
      <c r="I56" s="26" t="str">
        <f t="shared" si="0"/>
        <v>Xuất sắc</v>
      </c>
      <c r="J56" s="25">
        <f>VLOOKUP(B56,[1]Sheet1!B$4:K$8446,9,0)</f>
        <v>90</v>
      </c>
      <c r="K56" s="26" t="str">
        <f t="shared" si="1"/>
        <v>Xuất sắc</v>
      </c>
    </row>
    <row r="57" spans="1:11" ht="15.75" x14ac:dyDescent="0.25">
      <c r="A57" s="14">
        <v>45</v>
      </c>
      <c r="B57" s="28" t="s">
        <v>232</v>
      </c>
      <c r="C57" s="23" t="s">
        <v>233</v>
      </c>
      <c r="D57" s="27">
        <v>38193</v>
      </c>
      <c r="E57" s="25">
        <f>VLOOKUP(B57,[1]Sheet1!B$4:L$8446,4,0)</f>
        <v>92</v>
      </c>
      <c r="F57" s="25">
        <f>VLOOKUP(B57,[1]Sheet1!B$4:F$8446,5,0)</f>
        <v>92</v>
      </c>
      <c r="G57" s="25">
        <f>VLOOKUP(B57,[1]Sheet1!B$4:J$8446,6,0)</f>
        <v>92</v>
      </c>
      <c r="H57" s="25">
        <f>VLOOKUP(B57,[1]Sheet1!B$4:H$8446,7,0)</f>
        <v>92</v>
      </c>
      <c r="I57" s="26" t="str">
        <f t="shared" si="0"/>
        <v>Xuất sắc</v>
      </c>
      <c r="J57" s="25">
        <f>VLOOKUP(B57,[1]Sheet1!B$4:K$8446,9,0)</f>
        <v>92</v>
      </c>
      <c r="K57" s="26" t="str">
        <f t="shared" si="1"/>
        <v>Xuất sắc</v>
      </c>
    </row>
    <row r="58" spans="1:11" ht="15.75" x14ac:dyDescent="0.25">
      <c r="A58" s="14">
        <v>46</v>
      </c>
      <c r="B58" s="28" t="s">
        <v>211</v>
      </c>
      <c r="C58" s="23" t="s">
        <v>212</v>
      </c>
      <c r="D58" s="27">
        <v>38077</v>
      </c>
      <c r="E58" s="25">
        <f>VLOOKUP(B58,[1]Sheet1!B$4:L$8446,4,0)</f>
        <v>90</v>
      </c>
      <c r="F58" s="25">
        <f>VLOOKUP(B58,[1]Sheet1!B$4:F$8446,5,0)</f>
        <v>90</v>
      </c>
      <c r="G58" s="25">
        <f>VLOOKUP(B58,[1]Sheet1!B$4:J$8446,6,0)</f>
        <v>90</v>
      </c>
      <c r="H58" s="25">
        <f>VLOOKUP(B58,[1]Sheet1!B$4:H$8446,7,0)</f>
        <v>90</v>
      </c>
      <c r="I58" s="26" t="str">
        <f t="shared" si="0"/>
        <v>Xuất sắc</v>
      </c>
      <c r="J58" s="25">
        <f>VLOOKUP(B58,[1]Sheet1!B$4:K$8446,9,0)</f>
        <v>90</v>
      </c>
      <c r="K58" s="26" t="str">
        <f t="shared" si="1"/>
        <v>Xuất sắc</v>
      </c>
    </row>
    <row r="59" spans="1:11" ht="15.75" x14ac:dyDescent="0.25">
      <c r="A59" s="14">
        <v>47</v>
      </c>
      <c r="B59" s="28" t="s">
        <v>276</v>
      </c>
      <c r="C59" s="23" t="s">
        <v>277</v>
      </c>
      <c r="D59" s="27">
        <v>38222</v>
      </c>
      <c r="E59" s="25">
        <f>VLOOKUP(B59,[1]Sheet1!B$4:L$8446,4,0)</f>
        <v>80</v>
      </c>
      <c r="F59" s="25">
        <f>VLOOKUP(B59,[1]Sheet1!B$4:F$8446,5,0)</f>
        <v>85</v>
      </c>
      <c r="G59" s="25">
        <f>VLOOKUP(B59,[1]Sheet1!B$4:J$8446,6,0)</f>
        <v>85</v>
      </c>
      <c r="H59" s="25">
        <f>VLOOKUP(B59,[1]Sheet1!B$4:H$8446,7,0)</f>
        <v>85</v>
      </c>
      <c r="I59" s="26" t="str">
        <f t="shared" si="0"/>
        <v>Tốt</v>
      </c>
      <c r="J59" s="25">
        <f>VLOOKUP(B59,[1]Sheet1!B$4:K$8446,9,0)</f>
        <v>85</v>
      </c>
      <c r="K59" s="26" t="str">
        <f t="shared" si="1"/>
        <v>Tốt</v>
      </c>
    </row>
    <row r="60" spans="1:11" ht="15.75" x14ac:dyDescent="0.25">
      <c r="A60" s="14">
        <v>48</v>
      </c>
      <c r="B60" s="28" t="s">
        <v>274</v>
      </c>
      <c r="C60" s="23" t="s">
        <v>275</v>
      </c>
      <c r="D60" s="27">
        <v>38196</v>
      </c>
      <c r="E60" s="25">
        <f>VLOOKUP(B60,[1]Sheet1!B$4:L$8446,4,0)</f>
        <v>80</v>
      </c>
      <c r="F60" s="25">
        <f>VLOOKUP(B60,[1]Sheet1!B$4:F$8446,5,0)</f>
        <v>90</v>
      </c>
      <c r="G60" s="25">
        <f>VLOOKUP(B60,[1]Sheet1!B$4:J$8446,6,0)</f>
        <v>90</v>
      </c>
      <c r="H60" s="25">
        <f>VLOOKUP(B60,[1]Sheet1!B$4:H$8446,7,0)</f>
        <v>90</v>
      </c>
      <c r="I60" s="26" t="str">
        <f t="shared" si="0"/>
        <v>Xuất sắc</v>
      </c>
      <c r="J60" s="25">
        <f>VLOOKUP(B60,[1]Sheet1!B$4:K$8446,9,0)</f>
        <v>90</v>
      </c>
      <c r="K60" s="26" t="str">
        <f t="shared" si="1"/>
        <v>Xuất sắc</v>
      </c>
    </row>
    <row r="61" spans="1:11" ht="15.75" x14ac:dyDescent="0.25">
      <c r="A61" s="14">
        <v>49</v>
      </c>
      <c r="B61" s="28" t="s">
        <v>260</v>
      </c>
      <c r="C61" s="23" t="s">
        <v>261</v>
      </c>
      <c r="D61" s="27">
        <v>38131</v>
      </c>
      <c r="E61" s="25">
        <f>VLOOKUP(B61,[1]Sheet1!B$4:L$8446,4,0)</f>
        <v>82</v>
      </c>
      <c r="F61" s="25">
        <f>VLOOKUP(B61,[1]Sheet1!B$4:F$8446,5,0)</f>
        <v>90</v>
      </c>
      <c r="G61" s="25">
        <f>VLOOKUP(B61,[1]Sheet1!B$4:J$8446,6,0)</f>
        <v>90</v>
      </c>
      <c r="H61" s="25">
        <f>VLOOKUP(B61,[1]Sheet1!B$4:H$8446,7,0)</f>
        <v>90</v>
      </c>
      <c r="I61" s="26" t="str">
        <f t="shared" si="0"/>
        <v>Xuất sắc</v>
      </c>
      <c r="J61" s="25">
        <f>VLOOKUP(B61,[1]Sheet1!B$4:K$8446,9,0)</f>
        <v>90</v>
      </c>
      <c r="K61" s="26" t="str">
        <f t="shared" si="1"/>
        <v>Xuất sắc</v>
      </c>
    </row>
    <row r="62" spans="1:11" ht="15.75" x14ac:dyDescent="0.25">
      <c r="A62" s="14">
        <v>50</v>
      </c>
      <c r="B62" s="28" t="s">
        <v>215</v>
      </c>
      <c r="C62" s="23" t="s">
        <v>216</v>
      </c>
      <c r="D62" s="27">
        <v>38086</v>
      </c>
      <c r="E62" s="25">
        <f>VLOOKUP(B62,[1]Sheet1!B$4:L$8446,4,0)</f>
        <v>90</v>
      </c>
      <c r="F62" s="25">
        <f>VLOOKUP(B62,[1]Sheet1!B$4:F$8446,5,0)</f>
        <v>90</v>
      </c>
      <c r="G62" s="25">
        <f>VLOOKUP(B62,[1]Sheet1!B$4:J$8446,6,0)</f>
        <v>90</v>
      </c>
      <c r="H62" s="25">
        <f>VLOOKUP(B62,[1]Sheet1!B$4:H$8446,7,0)</f>
        <v>90</v>
      </c>
      <c r="I62" s="26" t="str">
        <f t="shared" si="0"/>
        <v>Xuất sắc</v>
      </c>
      <c r="J62" s="25">
        <f>VLOOKUP(B62,[1]Sheet1!B$4:K$8446,9,0)</f>
        <v>90</v>
      </c>
      <c r="K62" s="26" t="str">
        <f t="shared" si="1"/>
        <v>Xuất sắc</v>
      </c>
    </row>
    <row r="63" spans="1:11" ht="15.75" x14ac:dyDescent="0.25">
      <c r="A63" s="14">
        <v>51</v>
      </c>
      <c r="B63" s="28" t="s">
        <v>201</v>
      </c>
      <c r="C63" s="23" t="s">
        <v>202</v>
      </c>
      <c r="D63" s="27">
        <v>38314</v>
      </c>
      <c r="E63" s="25">
        <f>VLOOKUP(B63,[1]Sheet1!B$4:L$8446,4,0)</f>
        <v>90</v>
      </c>
      <c r="F63" s="25">
        <f>VLOOKUP(B63,[1]Sheet1!B$4:F$8446,5,0)</f>
        <v>85</v>
      </c>
      <c r="G63" s="25">
        <f>VLOOKUP(B63,[1]Sheet1!B$4:J$8446,6,0)</f>
        <v>85</v>
      </c>
      <c r="H63" s="25">
        <f>VLOOKUP(B63,[1]Sheet1!B$4:H$8446,7,0)</f>
        <v>85</v>
      </c>
      <c r="I63" s="26" t="str">
        <f t="shared" si="0"/>
        <v>Tốt</v>
      </c>
      <c r="J63" s="25">
        <f>VLOOKUP(B63,[1]Sheet1!B$4:K$8446,9,0)</f>
        <v>85</v>
      </c>
      <c r="K63" s="26" t="str">
        <f t="shared" si="1"/>
        <v>Tốt</v>
      </c>
    </row>
    <row r="64" spans="1:11" ht="15.75" x14ac:dyDescent="0.25">
      <c r="A64" s="14">
        <v>52</v>
      </c>
      <c r="B64" s="28" t="s">
        <v>288</v>
      </c>
      <c r="C64" s="23" t="s">
        <v>289</v>
      </c>
      <c r="D64" s="27">
        <v>38317</v>
      </c>
      <c r="E64" s="25">
        <f>VLOOKUP(B64,[1]Sheet1!B$4:L$8446,4,0)</f>
        <v>90</v>
      </c>
      <c r="F64" s="25">
        <f>VLOOKUP(B64,[1]Sheet1!B$4:F$8446,5,0)</f>
        <v>90</v>
      </c>
      <c r="G64" s="25">
        <f>VLOOKUP(B64,[1]Sheet1!B$4:J$8446,6,0)</f>
        <v>90</v>
      </c>
      <c r="H64" s="25">
        <f>VLOOKUP(B64,[1]Sheet1!B$4:H$8446,7,0)</f>
        <v>90</v>
      </c>
      <c r="I64" s="26" t="str">
        <f t="shared" si="0"/>
        <v>Xuất sắc</v>
      </c>
      <c r="J64" s="25">
        <f>VLOOKUP(B64,[1]Sheet1!B$4:K$8446,9,0)</f>
        <v>90</v>
      </c>
      <c r="K64" s="26" t="str">
        <f t="shared" si="1"/>
        <v>Xuất sắc</v>
      </c>
    </row>
    <row r="65" spans="1:11" ht="15.75" x14ac:dyDescent="0.25">
      <c r="A65" s="14">
        <v>53</v>
      </c>
      <c r="B65" s="28" t="s">
        <v>252</v>
      </c>
      <c r="C65" s="23" t="s">
        <v>253</v>
      </c>
      <c r="D65" s="27">
        <v>38086</v>
      </c>
      <c r="E65" s="25">
        <f>VLOOKUP(B65,[1]Sheet1!B$4:L$8446,4,0)</f>
        <v>80</v>
      </c>
      <c r="F65" s="25">
        <f>VLOOKUP(B65,[1]Sheet1!B$4:F$8446,5,0)</f>
        <v>75</v>
      </c>
      <c r="G65" s="25">
        <f>VLOOKUP(B65,[1]Sheet1!B$4:J$8446,6,0)</f>
        <v>75</v>
      </c>
      <c r="H65" s="25">
        <f>VLOOKUP(B65,[1]Sheet1!B$4:H$8446,7,0)</f>
        <v>75</v>
      </c>
      <c r="I65" s="26" t="str">
        <f t="shared" si="0"/>
        <v>Khá</v>
      </c>
      <c r="J65" s="25">
        <f>VLOOKUP(B65,[1]Sheet1!B$4:K$8446,9,0)</f>
        <v>75</v>
      </c>
      <c r="K65" s="26" t="str">
        <f t="shared" si="1"/>
        <v>Khá</v>
      </c>
    </row>
    <row r="66" spans="1:11" ht="15.75" x14ac:dyDescent="0.25">
      <c r="A66" s="14">
        <v>54</v>
      </c>
      <c r="B66" s="28" t="s">
        <v>315</v>
      </c>
      <c r="C66" s="23" t="s">
        <v>316</v>
      </c>
      <c r="D66" s="27">
        <v>38025</v>
      </c>
      <c r="E66" s="25">
        <f>VLOOKUP(B66,[1]Sheet1!B$4:L$8446,4,0)</f>
        <v>90</v>
      </c>
      <c r="F66" s="25">
        <f>VLOOKUP(B66,[1]Sheet1!B$4:F$8446,5,0)</f>
        <v>90</v>
      </c>
      <c r="G66" s="25">
        <f>VLOOKUP(B66,[1]Sheet1!B$4:J$8446,6,0)</f>
        <v>90</v>
      </c>
      <c r="H66" s="25">
        <f>VLOOKUP(B66,[1]Sheet1!B$4:H$8446,7,0)</f>
        <v>90</v>
      </c>
      <c r="I66" s="26" t="str">
        <f t="shared" si="0"/>
        <v>Xuất sắc</v>
      </c>
      <c r="J66" s="25">
        <f>VLOOKUP(B66,[1]Sheet1!B$4:K$8446,9,0)</f>
        <v>90</v>
      </c>
      <c r="K66" s="26" t="str">
        <f t="shared" si="1"/>
        <v>Xuất sắc</v>
      </c>
    </row>
    <row r="67" spans="1:11" ht="15.75" x14ac:dyDescent="0.25">
      <c r="A67" s="14">
        <v>55</v>
      </c>
      <c r="B67" s="28" t="s">
        <v>292</v>
      </c>
      <c r="C67" s="23" t="s">
        <v>293</v>
      </c>
      <c r="D67" s="27">
        <v>38274</v>
      </c>
      <c r="E67" s="25">
        <f>VLOOKUP(B67,[1]Sheet1!B$4:L$8446,4,0)</f>
        <v>85</v>
      </c>
      <c r="F67" s="25">
        <f>VLOOKUP(B67,[1]Sheet1!B$4:F$8446,5,0)</f>
        <v>85</v>
      </c>
      <c r="G67" s="25">
        <f>VLOOKUP(B67,[1]Sheet1!B$4:J$8446,6,0)</f>
        <v>85</v>
      </c>
      <c r="H67" s="25">
        <f>VLOOKUP(B67,[1]Sheet1!B$4:H$8446,7,0)</f>
        <v>85</v>
      </c>
      <c r="I67" s="26" t="str">
        <f t="shared" si="0"/>
        <v>Tốt</v>
      </c>
      <c r="J67" s="25">
        <f>VLOOKUP(B67,[1]Sheet1!B$4:K$8446,9,0)</f>
        <v>85</v>
      </c>
      <c r="K67" s="26" t="str">
        <f t="shared" si="1"/>
        <v>Tốt</v>
      </c>
    </row>
    <row r="68" spans="1:11" ht="15.75" x14ac:dyDescent="0.25">
      <c r="A68" s="14">
        <v>56</v>
      </c>
      <c r="B68" s="28" t="s">
        <v>334</v>
      </c>
      <c r="C68" s="23" t="s">
        <v>335</v>
      </c>
      <c r="D68" s="27">
        <v>38039</v>
      </c>
      <c r="E68" s="25">
        <f>VLOOKUP(B68,[1]Sheet1!B$4:L$8446,4,0)</f>
        <v>80</v>
      </c>
      <c r="F68" s="25">
        <f>VLOOKUP(B68,[1]Sheet1!B$4:F$8446,5,0)</f>
        <v>90</v>
      </c>
      <c r="G68" s="25">
        <f>VLOOKUP(B68,[1]Sheet1!B$4:J$8446,6,0)</f>
        <v>90</v>
      </c>
      <c r="H68" s="25">
        <f>VLOOKUP(B68,[1]Sheet1!B$4:H$8446,7,0)</f>
        <v>90</v>
      </c>
      <c r="I68" s="26" t="str">
        <f t="shared" si="0"/>
        <v>Xuất sắc</v>
      </c>
      <c r="J68" s="25">
        <f>VLOOKUP(B68,[1]Sheet1!B$4:K$8446,9,0)</f>
        <v>90</v>
      </c>
      <c r="K68" s="26" t="str">
        <f t="shared" si="1"/>
        <v>Xuất sắc</v>
      </c>
    </row>
    <row r="69" spans="1:11" ht="15.75" x14ac:dyDescent="0.25">
      <c r="A69" s="14">
        <v>57</v>
      </c>
      <c r="B69" s="28" t="s">
        <v>290</v>
      </c>
      <c r="C69" s="23" t="s">
        <v>291</v>
      </c>
      <c r="D69" s="27">
        <v>38160</v>
      </c>
      <c r="E69" s="25">
        <f>VLOOKUP(B69,[1]Sheet1!B$4:L$8446,4,0)</f>
        <v>77</v>
      </c>
      <c r="F69" s="25">
        <f>VLOOKUP(B69,[1]Sheet1!B$4:F$8446,5,0)</f>
        <v>80</v>
      </c>
      <c r="G69" s="25">
        <f>VLOOKUP(B69,[1]Sheet1!B$4:J$8446,6,0)</f>
        <v>80</v>
      </c>
      <c r="H69" s="25">
        <f>VLOOKUP(B69,[1]Sheet1!B$4:H$8446,7,0)</f>
        <v>80</v>
      </c>
      <c r="I69" s="26" t="str">
        <f t="shared" si="0"/>
        <v>Tốt</v>
      </c>
      <c r="J69" s="25">
        <f>VLOOKUP(B69,[1]Sheet1!B$4:K$8446,9,0)</f>
        <v>80</v>
      </c>
      <c r="K69" s="26" t="str">
        <f t="shared" si="1"/>
        <v>Tốt</v>
      </c>
    </row>
    <row r="70" spans="1:11" ht="15.75" x14ac:dyDescent="0.25">
      <c r="A70" s="14">
        <v>58</v>
      </c>
      <c r="B70" s="28" t="s">
        <v>217</v>
      </c>
      <c r="C70" s="23" t="s">
        <v>137</v>
      </c>
      <c r="D70" s="27">
        <v>38341</v>
      </c>
      <c r="E70" s="25">
        <f>VLOOKUP(B70,[1]Sheet1!B$4:L$8446,4,0)</f>
        <v>70</v>
      </c>
      <c r="F70" s="25">
        <f>VLOOKUP(B70,[1]Sheet1!B$4:F$8446,5,0)</f>
        <v>68</v>
      </c>
      <c r="G70" s="25">
        <f>VLOOKUP(B70,[1]Sheet1!B$4:J$8446,6,0)</f>
        <v>68</v>
      </c>
      <c r="H70" s="25">
        <f>VLOOKUP(B70,[1]Sheet1!B$4:H$8446,7,0)</f>
        <v>68</v>
      </c>
      <c r="I70" s="26" t="str">
        <f t="shared" si="0"/>
        <v>Khá</v>
      </c>
      <c r="J70" s="25">
        <f>VLOOKUP(B70,[1]Sheet1!B$4:K$8446,9,0)</f>
        <v>68</v>
      </c>
      <c r="K70" s="26" t="str">
        <f t="shared" si="1"/>
        <v>Khá</v>
      </c>
    </row>
    <row r="71" spans="1:11" ht="15.75" x14ac:dyDescent="0.25">
      <c r="A71" s="14">
        <v>59</v>
      </c>
      <c r="B71" s="28" t="s">
        <v>309</v>
      </c>
      <c r="C71" s="23" t="s">
        <v>310</v>
      </c>
      <c r="D71" s="27">
        <v>38148</v>
      </c>
      <c r="E71" s="25">
        <f>VLOOKUP(B71,[1]Sheet1!B$4:L$8446,4,0)</f>
        <v>80</v>
      </c>
      <c r="F71" s="25">
        <f>VLOOKUP(B71,[1]Sheet1!B$4:F$8446,5,0)</f>
        <v>80</v>
      </c>
      <c r="G71" s="25">
        <f>VLOOKUP(B71,[1]Sheet1!B$4:J$8446,6,0)</f>
        <v>80</v>
      </c>
      <c r="H71" s="25">
        <f>VLOOKUP(B71,[1]Sheet1!B$4:H$8446,7,0)</f>
        <v>80</v>
      </c>
      <c r="I71" s="26" t="str">
        <f t="shared" si="0"/>
        <v>Tốt</v>
      </c>
      <c r="J71" s="25">
        <f>VLOOKUP(B71,[1]Sheet1!B$4:K$8446,9,0)</f>
        <v>80</v>
      </c>
      <c r="K71" s="26" t="str">
        <f t="shared" si="1"/>
        <v>Tốt</v>
      </c>
    </row>
    <row r="72" spans="1:11" ht="15.75" x14ac:dyDescent="0.25">
      <c r="A72" s="14">
        <v>60</v>
      </c>
      <c r="B72" s="28" t="s">
        <v>305</v>
      </c>
      <c r="C72" s="23" t="s">
        <v>306</v>
      </c>
      <c r="D72" s="27">
        <v>38072</v>
      </c>
      <c r="E72" s="25">
        <f>VLOOKUP(B72,[1]Sheet1!B$4:L$8446,4,0)</f>
        <v>70</v>
      </c>
      <c r="F72" s="25">
        <f>VLOOKUP(B72,[1]Sheet1!B$4:F$8446,5,0)</f>
        <v>75</v>
      </c>
      <c r="G72" s="25">
        <f>VLOOKUP(B72,[1]Sheet1!B$4:J$8446,6,0)</f>
        <v>75</v>
      </c>
      <c r="H72" s="25">
        <f>VLOOKUP(B72,[1]Sheet1!B$4:H$8446,7,0)</f>
        <v>75</v>
      </c>
      <c r="I72" s="26" t="str">
        <f t="shared" si="0"/>
        <v>Khá</v>
      </c>
      <c r="J72" s="25">
        <f>VLOOKUP(B72,[1]Sheet1!B$4:K$8446,9,0)</f>
        <v>75</v>
      </c>
      <c r="K72" s="26" t="str">
        <f t="shared" si="1"/>
        <v>Khá</v>
      </c>
    </row>
    <row r="73" spans="1:11" ht="15.75" x14ac:dyDescent="0.25">
      <c r="A73" s="14">
        <v>61</v>
      </c>
      <c r="B73" s="28" t="s">
        <v>296</v>
      </c>
      <c r="C73" s="23" t="s">
        <v>297</v>
      </c>
      <c r="D73" s="27">
        <v>38187</v>
      </c>
      <c r="E73" s="25">
        <f>VLOOKUP(B73,[1]Sheet1!B$4:L$8446,4,0)</f>
        <v>90</v>
      </c>
      <c r="F73" s="25">
        <f>VLOOKUP(B73,[1]Sheet1!B$4:F$8446,5,0)</f>
        <v>90</v>
      </c>
      <c r="G73" s="25">
        <f>VLOOKUP(B73,[1]Sheet1!B$4:J$8446,6,0)</f>
        <v>90</v>
      </c>
      <c r="H73" s="25">
        <f>VLOOKUP(B73,[1]Sheet1!B$4:H$8446,7,0)</f>
        <v>90</v>
      </c>
      <c r="I73" s="26" t="str">
        <f t="shared" si="0"/>
        <v>Xuất sắc</v>
      </c>
      <c r="J73" s="25">
        <f>VLOOKUP(B73,[1]Sheet1!B$4:K$8446,9,0)</f>
        <v>90</v>
      </c>
      <c r="K73" s="26" t="str">
        <f t="shared" si="1"/>
        <v>Xuất sắc</v>
      </c>
    </row>
    <row r="74" spans="1:11" ht="15.75" x14ac:dyDescent="0.25">
      <c r="A74" s="14">
        <v>62</v>
      </c>
      <c r="B74" s="28" t="s">
        <v>199</v>
      </c>
      <c r="C74" s="23" t="s">
        <v>200</v>
      </c>
      <c r="D74" s="27">
        <v>38066</v>
      </c>
      <c r="E74" s="25">
        <f>VLOOKUP(B74,[1]Sheet1!B$4:L$8446,4,0)</f>
        <v>88</v>
      </c>
      <c r="F74" s="25">
        <f>VLOOKUP(B74,[1]Sheet1!B$4:F$8446,5,0)</f>
        <v>90</v>
      </c>
      <c r="G74" s="25">
        <f>VLOOKUP(B74,[1]Sheet1!B$4:J$8446,6,0)</f>
        <v>90</v>
      </c>
      <c r="H74" s="25">
        <f>VLOOKUP(B74,[1]Sheet1!B$4:H$8446,7,0)</f>
        <v>90</v>
      </c>
      <c r="I74" s="26" t="str">
        <f t="shared" si="0"/>
        <v>Xuất sắc</v>
      </c>
      <c r="J74" s="25">
        <f>VLOOKUP(B74,[1]Sheet1!B$4:K$8446,9,0)</f>
        <v>90</v>
      </c>
      <c r="K74" s="26" t="str">
        <f t="shared" si="1"/>
        <v>Xuất sắc</v>
      </c>
    </row>
    <row r="75" spans="1:11" ht="15.75" x14ac:dyDescent="0.25">
      <c r="A75" s="14">
        <v>63</v>
      </c>
      <c r="B75" s="28" t="s">
        <v>262</v>
      </c>
      <c r="C75" s="23" t="s">
        <v>263</v>
      </c>
      <c r="D75" s="27">
        <v>38019</v>
      </c>
      <c r="E75" s="25">
        <f>VLOOKUP(B75,[1]Sheet1!B$4:L$8446,4,0)</f>
        <v>85</v>
      </c>
      <c r="F75" s="25">
        <f>VLOOKUP(B75,[1]Sheet1!B$4:F$8446,5,0)</f>
        <v>85</v>
      </c>
      <c r="G75" s="25">
        <f>VLOOKUP(B75,[1]Sheet1!B$4:J$8446,6,0)</f>
        <v>85</v>
      </c>
      <c r="H75" s="25">
        <f>VLOOKUP(B75,[1]Sheet1!B$4:H$8446,7,0)</f>
        <v>85</v>
      </c>
      <c r="I75" s="26" t="str">
        <f t="shared" si="0"/>
        <v>Tốt</v>
      </c>
      <c r="J75" s="25">
        <f>VLOOKUP(B75,[1]Sheet1!B$4:K$8446,9,0)</f>
        <v>85</v>
      </c>
      <c r="K75" s="26" t="str">
        <f t="shared" si="1"/>
        <v>Tốt</v>
      </c>
    </row>
    <row r="76" spans="1:11" ht="15.75" x14ac:dyDescent="0.25">
      <c r="A76" s="14">
        <v>64</v>
      </c>
      <c r="B76" s="28" t="s">
        <v>205</v>
      </c>
      <c r="C76" s="23" t="s">
        <v>206</v>
      </c>
      <c r="D76" s="27">
        <v>37990</v>
      </c>
      <c r="E76" s="25">
        <f>VLOOKUP(B76,[1]Sheet1!B$4:L$8446,4,0)</f>
        <v>80</v>
      </c>
      <c r="F76" s="25">
        <f>VLOOKUP(B76,[1]Sheet1!B$4:F$8446,5,0)</f>
        <v>90</v>
      </c>
      <c r="G76" s="25">
        <f>VLOOKUP(B76,[1]Sheet1!B$4:J$8446,6,0)</f>
        <v>90</v>
      </c>
      <c r="H76" s="25">
        <f>VLOOKUP(B76,[1]Sheet1!B$4:H$8446,7,0)</f>
        <v>90</v>
      </c>
      <c r="I76" s="26" t="str">
        <f t="shared" si="0"/>
        <v>Xuất sắc</v>
      </c>
      <c r="J76" s="25">
        <f>VLOOKUP(B76,[1]Sheet1!B$4:K$8446,9,0)</f>
        <v>90</v>
      </c>
      <c r="K76" s="26" t="str">
        <f t="shared" si="1"/>
        <v>Xuất sắc</v>
      </c>
    </row>
    <row r="77" spans="1:11" ht="15.75" x14ac:dyDescent="0.25">
      <c r="A77" s="14">
        <v>65</v>
      </c>
      <c r="B77" s="28" t="s">
        <v>242</v>
      </c>
      <c r="C77" s="23" t="s">
        <v>243</v>
      </c>
      <c r="D77" s="27">
        <v>38245</v>
      </c>
      <c r="E77" s="25">
        <f>VLOOKUP(B77,[1]Sheet1!B$4:L$8446,4,0)</f>
        <v>90</v>
      </c>
      <c r="F77" s="25">
        <f>VLOOKUP(B77,[1]Sheet1!B$4:F$8446,5,0)</f>
        <v>90</v>
      </c>
      <c r="G77" s="25">
        <f>VLOOKUP(B77,[1]Sheet1!B$4:J$8446,6,0)</f>
        <v>90</v>
      </c>
      <c r="H77" s="25">
        <f>VLOOKUP(B77,[1]Sheet1!B$4:H$8446,7,0)</f>
        <v>90</v>
      </c>
      <c r="I77" s="26" t="str">
        <f t="shared" ref="I77:I87" si="2">IF(H77&gt;=90,"Xuất sắc",IF(H77&gt;=80,"Tốt", IF(H77&gt;=65,"Khá",IF(H77&gt;=50,"Trung bình", IF(H77&gt;=35, "Yếu", "Kém")))))</f>
        <v>Xuất sắc</v>
      </c>
      <c r="J77" s="25">
        <f>VLOOKUP(B77,[1]Sheet1!B$4:K$8446,9,0)</f>
        <v>90</v>
      </c>
      <c r="K77" s="26" t="str">
        <f t="shared" ref="K77:K87" si="3">IF(J77&gt;=90,"Xuất sắc",IF(J77&gt;=80,"Tốt", IF(J77&gt;=65,"Khá",IF(J77&gt;=50,"Trung bình", IF(J77&gt;=35, "Yếu", "Kém")))))</f>
        <v>Xuất sắc</v>
      </c>
    </row>
    <row r="78" spans="1:11" ht="15.75" x14ac:dyDescent="0.25">
      <c r="A78" s="14">
        <v>66</v>
      </c>
      <c r="B78" s="28" t="s">
        <v>294</v>
      </c>
      <c r="C78" s="23" t="s">
        <v>295</v>
      </c>
      <c r="D78" s="27">
        <v>38279</v>
      </c>
      <c r="E78" s="25">
        <f>VLOOKUP(B78,[1]Sheet1!B$4:L$8446,4,0)</f>
        <v>92</v>
      </c>
      <c r="F78" s="25">
        <f>VLOOKUP(B78,[1]Sheet1!B$4:F$8446,5,0)</f>
        <v>92</v>
      </c>
      <c r="G78" s="25">
        <f>VLOOKUP(B78,[1]Sheet1!B$4:J$8446,6,0)</f>
        <v>92</v>
      </c>
      <c r="H78" s="25">
        <f>VLOOKUP(B78,[1]Sheet1!B$4:H$8446,7,0)</f>
        <v>92</v>
      </c>
      <c r="I78" s="26" t="str">
        <f t="shared" si="2"/>
        <v>Xuất sắc</v>
      </c>
      <c r="J78" s="25">
        <f>VLOOKUP(B78,[1]Sheet1!B$4:K$8446,9,0)</f>
        <v>92</v>
      </c>
      <c r="K78" s="26" t="str">
        <f t="shared" si="3"/>
        <v>Xuất sắc</v>
      </c>
    </row>
    <row r="79" spans="1:11" ht="15.75" x14ac:dyDescent="0.25">
      <c r="A79" s="14">
        <v>67</v>
      </c>
      <c r="B79" s="28" t="s">
        <v>240</v>
      </c>
      <c r="C79" s="23" t="s">
        <v>241</v>
      </c>
      <c r="D79" s="27">
        <v>38234</v>
      </c>
      <c r="E79" s="25">
        <f>VLOOKUP(B79,[1]Sheet1!B$4:L$8446,4,0)</f>
        <v>90</v>
      </c>
      <c r="F79" s="25">
        <f>VLOOKUP(B79,[1]Sheet1!B$4:F$8446,5,0)</f>
        <v>90</v>
      </c>
      <c r="G79" s="25">
        <f>VLOOKUP(B79,[1]Sheet1!B$4:J$8446,6,0)</f>
        <v>90</v>
      </c>
      <c r="H79" s="25">
        <f>VLOOKUP(B79,[1]Sheet1!B$4:H$8446,7,0)</f>
        <v>90</v>
      </c>
      <c r="I79" s="26" t="str">
        <f t="shared" si="2"/>
        <v>Xuất sắc</v>
      </c>
      <c r="J79" s="25">
        <f>VLOOKUP(B79,[1]Sheet1!B$4:K$8446,9,0)</f>
        <v>90</v>
      </c>
      <c r="K79" s="26" t="str">
        <f t="shared" si="3"/>
        <v>Xuất sắc</v>
      </c>
    </row>
    <row r="80" spans="1:11" ht="15.75" x14ac:dyDescent="0.25">
      <c r="A80" s="14">
        <v>68</v>
      </c>
      <c r="B80" s="28" t="s">
        <v>328</v>
      </c>
      <c r="C80" s="23" t="s">
        <v>329</v>
      </c>
      <c r="D80" s="27">
        <v>38062</v>
      </c>
      <c r="E80" s="25">
        <f>VLOOKUP(B80,[1]Sheet1!B$4:L$8446,4,0)</f>
        <v>80</v>
      </c>
      <c r="F80" s="25">
        <f>VLOOKUP(B80,[1]Sheet1!B$4:F$8446,5,0)</f>
        <v>80</v>
      </c>
      <c r="G80" s="25">
        <f>VLOOKUP(B80,[1]Sheet1!B$4:J$8446,6,0)</f>
        <v>80</v>
      </c>
      <c r="H80" s="25">
        <f>VLOOKUP(B80,[1]Sheet1!B$4:H$8446,7,0)</f>
        <v>80</v>
      </c>
      <c r="I80" s="26" t="str">
        <f t="shared" si="2"/>
        <v>Tốt</v>
      </c>
      <c r="J80" s="25">
        <f>VLOOKUP(B80,[1]Sheet1!B$4:K$8446,9,0)</f>
        <v>80</v>
      </c>
      <c r="K80" s="26" t="str">
        <f t="shared" si="3"/>
        <v>Tốt</v>
      </c>
    </row>
    <row r="81" spans="1:11" ht="15.75" x14ac:dyDescent="0.25">
      <c r="A81" s="14">
        <v>69</v>
      </c>
      <c r="B81" s="28" t="s">
        <v>195</v>
      </c>
      <c r="C81" s="23" t="s">
        <v>196</v>
      </c>
      <c r="D81" s="27">
        <v>38335</v>
      </c>
      <c r="E81" s="25">
        <f>VLOOKUP(B81,[1]Sheet1!B$4:L$8446,4,0)</f>
        <v>90</v>
      </c>
      <c r="F81" s="25">
        <f>VLOOKUP(B81,[1]Sheet1!B$4:F$8446,5,0)</f>
        <v>90</v>
      </c>
      <c r="G81" s="25">
        <f>VLOOKUP(B81,[1]Sheet1!B$4:J$8446,6,0)</f>
        <v>90</v>
      </c>
      <c r="H81" s="25">
        <f>VLOOKUP(B81,[1]Sheet1!B$4:H$8446,7,0)</f>
        <v>90</v>
      </c>
      <c r="I81" s="26" t="str">
        <f t="shared" si="2"/>
        <v>Xuất sắc</v>
      </c>
      <c r="J81" s="25">
        <f>VLOOKUP(B81,[1]Sheet1!B$4:K$8446,9,0)</f>
        <v>90</v>
      </c>
      <c r="K81" s="26" t="str">
        <f t="shared" si="3"/>
        <v>Xuất sắc</v>
      </c>
    </row>
    <row r="82" spans="1:11" ht="15.75" x14ac:dyDescent="0.25">
      <c r="A82" s="14">
        <v>70</v>
      </c>
      <c r="B82" s="28" t="s">
        <v>244</v>
      </c>
      <c r="C82" s="23" t="s">
        <v>245</v>
      </c>
      <c r="D82" s="27">
        <v>38101</v>
      </c>
      <c r="E82" s="25">
        <f>VLOOKUP(B82,[1]Sheet1!B$4:L$8446,4,0)</f>
        <v>90</v>
      </c>
      <c r="F82" s="25">
        <f>VLOOKUP(B82,[1]Sheet1!B$4:F$8446,5,0)</f>
        <v>90</v>
      </c>
      <c r="G82" s="25">
        <f>VLOOKUP(B82,[1]Sheet1!B$4:J$8446,6,0)</f>
        <v>90</v>
      </c>
      <c r="H82" s="25">
        <f>VLOOKUP(B82,[1]Sheet1!B$4:H$8446,7,0)</f>
        <v>90</v>
      </c>
      <c r="I82" s="26" t="str">
        <f t="shared" si="2"/>
        <v>Xuất sắc</v>
      </c>
      <c r="J82" s="25">
        <f>VLOOKUP(B82,[1]Sheet1!B$4:K$8446,9,0)</f>
        <v>90</v>
      </c>
      <c r="K82" s="26" t="str">
        <f t="shared" si="3"/>
        <v>Xuất sắc</v>
      </c>
    </row>
    <row r="83" spans="1:11" ht="15.75" x14ac:dyDescent="0.25">
      <c r="A83" s="14">
        <v>71</v>
      </c>
      <c r="B83" s="28" t="s">
        <v>324</v>
      </c>
      <c r="C83" s="23" t="s">
        <v>325</v>
      </c>
      <c r="D83" s="27">
        <v>38272</v>
      </c>
      <c r="E83" s="25">
        <f>VLOOKUP(B83,[1]Sheet1!B$4:L$8446,4,0)</f>
        <v>80</v>
      </c>
      <c r="F83" s="25">
        <f>VLOOKUP(B83,[1]Sheet1!B$4:F$8446,5,0)</f>
        <v>85</v>
      </c>
      <c r="G83" s="25">
        <f>VLOOKUP(B83,[1]Sheet1!B$4:J$8446,6,0)</f>
        <v>85</v>
      </c>
      <c r="H83" s="25">
        <f>VLOOKUP(B83,[1]Sheet1!B$4:H$8446,7,0)</f>
        <v>85</v>
      </c>
      <c r="I83" s="26" t="str">
        <f t="shared" si="2"/>
        <v>Tốt</v>
      </c>
      <c r="J83" s="25">
        <f>VLOOKUP(B83,[1]Sheet1!B$4:K$8446,9,0)</f>
        <v>85</v>
      </c>
      <c r="K83" s="26" t="str">
        <f t="shared" si="3"/>
        <v>Tốt</v>
      </c>
    </row>
    <row r="84" spans="1:11" ht="15.75" x14ac:dyDescent="0.25">
      <c r="A84" s="14">
        <v>72</v>
      </c>
      <c r="B84" s="28" t="s">
        <v>207</v>
      </c>
      <c r="C84" s="23" t="s">
        <v>208</v>
      </c>
      <c r="D84" s="27">
        <v>38189</v>
      </c>
      <c r="E84" s="25">
        <f>VLOOKUP(B84,[1]Sheet1!B$4:L$8446,4,0)</f>
        <v>90</v>
      </c>
      <c r="F84" s="25">
        <f>VLOOKUP(B84,[1]Sheet1!B$4:F$8446,5,0)</f>
        <v>90</v>
      </c>
      <c r="G84" s="25">
        <f>VLOOKUP(B84,[1]Sheet1!B$4:J$8446,6,0)</f>
        <v>90</v>
      </c>
      <c r="H84" s="25">
        <f>VLOOKUP(B84,[1]Sheet1!B$4:H$8446,7,0)</f>
        <v>90</v>
      </c>
      <c r="I84" s="26" t="str">
        <f t="shared" si="2"/>
        <v>Xuất sắc</v>
      </c>
      <c r="J84" s="25">
        <f>VLOOKUP(B84,[1]Sheet1!B$4:K$8446,9,0)</f>
        <v>90</v>
      </c>
      <c r="K84" s="26" t="str">
        <f t="shared" si="3"/>
        <v>Xuất sắc</v>
      </c>
    </row>
    <row r="85" spans="1:11" ht="15.75" x14ac:dyDescent="0.25">
      <c r="A85" s="14">
        <v>73</v>
      </c>
      <c r="B85" s="28" t="s">
        <v>338</v>
      </c>
      <c r="C85" s="23" t="s">
        <v>339</v>
      </c>
      <c r="D85" s="27">
        <v>38229</v>
      </c>
      <c r="E85" s="25">
        <f>VLOOKUP(B85,[1]Sheet1!B$4:L$8446,4,0)</f>
        <v>90</v>
      </c>
      <c r="F85" s="25">
        <f>VLOOKUP(B85,[1]Sheet1!B$4:F$8446,5,0)</f>
        <v>90</v>
      </c>
      <c r="G85" s="25">
        <f>VLOOKUP(B85,[1]Sheet1!B$4:J$8446,6,0)</f>
        <v>90</v>
      </c>
      <c r="H85" s="25">
        <f>VLOOKUP(B85,[1]Sheet1!B$4:H$8446,7,0)</f>
        <v>90</v>
      </c>
      <c r="I85" s="26" t="str">
        <f t="shared" si="2"/>
        <v>Xuất sắc</v>
      </c>
      <c r="J85" s="25">
        <f>VLOOKUP(B85,[1]Sheet1!B$4:K$8446,9,0)</f>
        <v>90</v>
      </c>
      <c r="K85" s="26" t="str">
        <f t="shared" si="3"/>
        <v>Xuất sắc</v>
      </c>
    </row>
    <row r="86" spans="1:11" ht="15.75" x14ac:dyDescent="0.25">
      <c r="A86" s="14">
        <v>74</v>
      </c>
      <c r="B86" s="28" t="s">
        <v>220</v>
      </c>
      <c r="C86" s="23" t="s">
        <v>221</v>
      </c>
      <c r="D86" s="27">
        <v>38246</v>
      </c>
      <c r="E86" s="25">
        <f>VLOOKUP(B86,[1]Sheet1!B$4:L$8446,4,0)</f>
        <v>75</v>
      </c>
      <c r="F86" s="25">
        <f>VLOOKUP(B86,[1]Sheet1!B$4:F$8446,5,0)</f>
        <v>80</v>
      </c>
      <c r="G86" s="25">
        <f>VLOOKUP(B86,[1]Sheet1!B$4:J$8446,6,0)</f>
        <v>80</v>
      </c>
      <c r="H86" s="25">
        <f>VLOOKUP(B86,[1]Sheet1!B$4:H$8446,7,0)</f>
        <v>80</v>
      </c>
      <c r="I86" s="26" t="str">
        <f t="shared" si="2"/>
        <v>Tốt</v>
      </c>
      <c r="J86" s="25">
        <f>VLOOKUP(B86,[1]Sheet1!B$4:K$8446,9,0)</f>
        <v>80</v>
      </c>
      <c r="K86" s="26" t="str">
        <f t="shared" si="3"/>
        <v>Tốt</v>
      </c>
    </row>
    <row r="87" spans="1:11" ht="15.75" x14ac:dyDescent="0.25">
      <c r="A87" s="14">
        <v>75</v>
      </c>
      <c r="B87" s="28" t="s">
        <v>313</v>
      </c>
      <c r="C87" s="23" t="s">
        <v>314</v>
      </c>
      <c r="D87" s="27">
        <v>38245</v>
      </c>
      <c r="E87" s="25">
        <f>VLOOKUP(B87,[1]Sheet1!B$4:L$8446,4,0)</f>
        <v>80</v>
      </c>
      <c r="F87" s="25">
        <f>VLOOKUP(B87,[1]Sheet1!B$4:F$8446,5,0)</f>
        <v>90</v>
      </c>
      <c r="G87" s="25">
        <f>VLOOKUP(B87,[1]Sheet1!B$4:J$8446,6,0)</f>
        <v>90</v>
      </c>
      <c r="H87" s="25">
        <f>VLOOKUP(B87,[1]Sheet1!B$4:H$8446,7,0)</f>
        <v>90</v>
      </c>
      <c r="I87" s="26" t="str">
        <f t="shared" si="2"/>
        <v>Xuất sắc</v>
      </c>
      <c r="J87" s="25">
        <f>VLOOKUP(B87,[1]Sheet1!B$4:K$8446,9,0)</f>
        <v>90</v>
      </c>
      <c r="K87" s="26" t="str">
        <f t="shared" si="3"/>
        <v>Xuất sắc</v>
      </c>
    </row>
    <row r="89" spans="1:11" x14ac:dyDescent="0.2">
      <c r="A89" s="32" t="s">
        <v>1042</v>
      </c>
      <c r="B89" s="32"/>
      <c r="C89" s="32"/>
    </row>
  </sheetData>
  <sortState xmlns:xlrd2="http://schemas.microsoft.com/office/spreadsheetml/2017/richdata2" ref="A13:K87">
    <sortCondition ref="B13:B87"/>
  </sortState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89:C89"/>
    <mergeCell ref="A6:K6"/>
    <mergeCell ref="J10:K10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87">
    <cfRule type="duplicateValues" dxfId="26" priority="7"/>
    <cfRule type="duplicateValues" dxfId="25" priority="8"/>
    <cfRule type="duplicateValues" dxfId="24" priority="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A22A-6806-47FE-B896-D14FFF8C8767}">
  <dimension ref="A1:K71"/>
  <sheetViews>
    <sheetView topLeftCell="A45" workbookViewId="0">
      <selection activeCell="N17" sqref="N17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3.875" customWidth="1"/>
    <col min="4" max="4" width="12" style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1043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340</v>
      </c>
      <c r="C13" s="23" t="s">
        <v>341</v>
      </c>
      <c r="D13" s="27">
        <v>38458</v>
      </c>
      <c r="E13" s="25">
        <f>VLOOKUP(B13,[1]Sheet1!B$4:L$8446,4,0)</f>
        <v>80</v>
      </c>
      <c r="F13" s="25">
        <f>VLOOKUP(B13,[1]Sheet1!B$4:F$8446,5,0)</f>
        <v>80</v>
      </c>
      <c r="G13" s="25">
        <f>VLOOKUP(B13,[1]Sheet1!B$4:J$8446,6,0)</f>
        <v>80</v>
      </c>
      <c r="H13" s="25">
        <f>VLOOKUP(B13,[1]Sheet1!B$4:H$8446,7,0)</f>
        <v>80</v>
      </c>
      <c r="I13" s="26" t="str">
        <f t="shared" ref="I13:I69" si="0">IF(H13&gt;=90,"Xuất sắc",IF(H13&gt;=80,"Tốt", IF(H13&gt;=65,"Khá",IF(H13&gt;=50,"Trung bình", IF(H13&gt;=35, "Yếu", "Kém")))))</f>
        <v>Tốt</v>
      </c>
      <c r="J13" s="25">
        <f>VLOOKUP(B13,[1]Sheet1!B$4:K$8446,9,0)</f>
        <v>80</v>
      </c>
      <c r="K13" s="26" t="str">
        <f t="shared" ref="K13:K69" si="1">IF(J13&gt;=90,"Xuất sắc",IF(J13&gt;=80,"Tốt", IF(J13&gt;=65,"Khá",IF(J13&gt;=50,"Trung bình", IF(J13&gt;=35, "Yếu", "Kém")))))</f>
        <v>Tốt</v>
      </c>
    </row>
    <row r="14" spans="1:11" ht="15.75" x14ac:dyDescent="0.25">
      <c r="A14" s="14">
        <v>2</v>
      </c>
      <c r="B14" s="28" t="s">
        <v>342</v>
      </c>
      <c r="C14" s="23" t="s">
        <v>343</v>
      </c>
      <c r="D14" s="27">
        <v>38596</v>
      </c>
      <c r="E14" s="25">
        <f>VLOOKUP(B14,[1]Sheet1!B$4:L$8446,4,0)</f>
        <v>82</v>
      </c>
      <c r="F14" s="25">
        <f>VLOOKUP(B14,[1]Sheet1!B$4:F$8446,5,0)</f>
        <v>87</v>
      </c>
      <c r="G14" s="25">
        <f>VLOOKUP(B14,[1]Sheet1!B$4:J$8446,6,0)</f>
        <v>87</v>
      </c>
      <c r="H14" s="25">
        <f>VLOOKUP(B14,[1]Sheet1!B$4:H$8446,7,0)</f>
        <v>87</v>
      </c>
      <c r="I14" s="26" t="str">
        <f t="shared" si="0"/>
        <v>Tốt</v>
      </c>
      <c r="J14" s="25">
        <f>VLOOKUP(B14,[1]Sheet1!B$4:K$8446,9,0)</f>
        <v>87</v>
      </c>
      <c r="K14" s="26" t="str">
        <f t="shared" si="1"/>
        <v>Tốt</v>
      </c>
    </row>
    <row r="15" spans="1:11" ht="15.75" x14ac:dyDescent="0.25">
      <c r="A15" s="14">
        <v>3</v>
      </c>
      <c r="B15" s="28" t="s">
        <v>344</v>
      </c>
      <c r="C15" s="23" t="s">
        <v>345</v>
      </c>
      <c r="D15" s="27">
        <v>38671</v>
      </c>
      <c r="E15" s="25">
        <f>VLOOKUP(B15,[1]Sheet1!B$4:L$8446,4,0)</f>
        <v>70</v>
      </c>
      <c r="F15" s="25">
        <f>VLOOKUP(B15,[1]Sheet1!B$4:F$8446,5,0)</f>
        <v>75</v>
      </c>
      <c r="G15" s="25">
        <f>VLOOKUP(B15,[1]Sheet1!B$4:J$8446,6,0)</f>
        <v>75</v>
      </c>
      <c r="H15" s="25">
        <f>VLOOKUP(B15,[1]Sheet1!B$4:H$8446,7,0)</f>
        <v>75</v>
      </c>
      <c r="I15" s="26" t="str">
        <f t="shared" si="0"/>
        <v>Khá</v>
      </c>
      <c r="J15" s="25">
        <f>VLOOKUP(B15,[1]Sheet1!B$4:K$8446,9,0)</f>
        <v>75</v>
      </c>
      <c r="K15" s="26" t="str">
        <f t="shared" si="1"/>
        <v>Khá</v>
      </c>
    </row>
    <row r="16" spans="1:11" ht="15.75" x14ac:dyDescent="0.25">
      <c r="A16" s="14">
        <v>4</v>
      </c>
      <c r="B16" s="28" t="s">
        <v>346</v>
      </c>
      <c r="C16" s="23" t="s">
        <v>347</v>
      </c>
      <c r="D16" s="27">
        <v>38601</v>
      </c>
      <c r="E16" s="25">
        <f>VLOOKUP(B16,[1]Sheet1!B$4:L$8446,4,0)</f>
        <v>90</v>
      </c>
      <c r="F16" s="25">
        <f>VLOOKUP(B16,[1]Sheet1!B$4:F$8446,5,0)</f>
        <v>85</v>
      </c>
      <c r="G16" s="25">
        <f>VLOOKUP(B16,[1]Sheet1!B$4:J$8446,6,0)</f>
        <v>85</v>
      </c>
      <c r="H16" s="25">
        <f>VLOOKUP(B16,[1]Sheet1!B$4:H$8446,7,0)</f>
        <v>85</v>
      </c>
      <c r="I16" s="26" t="str">
        <f t="shared" si="0"/>
        <v>Tốt</v>
      </c>
      <c r="J16" s="25">
        <f>VLOOKUP(B16,[1]Sheet1!B$4:K$8446,9,0)</f>
        <v>85</v>
      </c>
      <c r="K16" s="26" t="str">
        <f t="shared" si="1"/>
        <v>Tốt</v>
      </c>
    </row>
    <row r="17" spans="1:11" ht="15.75" x14ac:dyDescent="0.25">
      <c r="A17" s="14">
        <v>5</v>
      </c>
      <c r="B17" s="28" t="s">
        <v>348</v>
      </c>
      <c r="C17" s="23" t="s">
        <v>349</v>
      </c>
      <c r="D17" s="27">
        <v>38686</v>
      </c>
      <c r="E17" s="25">
        <f>VLOOKUP(B17,[1]Sheet1!B$4:L$8446,4,0)</f>
        <v>90</v>
      </c>
      <c r="F17" s="25">
        <f>VLOOKUP(B17,[1]Sheet1!B$4:F$8446,5,0)</f>
        <v>85</v>
      </c>
      <c r="G17" s="25">
        <f>VLOOKUP(B17,[1]Sheet1!B$4:J$8446,6,0)</f>
        <v>85</v>
      </c>
      <c r="H17" s="25">
        <f>VLOOKUP(B17,[1]Sheet1!B$4:H$8446,7,0)</f>
        <v>85</v>
      </c>
      <c r="I17" s="26" t="str">
        <f t="shared" si="0"/>
        <v>Tốt</v>
      </c>
      <c r="J17" s="25">
        <f>VLOOKUP(B17,[1]Sheet1!B$4:K$8446,9,0)</f>
        <v>85</v>
      </c>
      <c r="K17" s="26" t="str">
        <f t="shared" si="1"/>
        <v>Tốt</v>
      </c>
    </row>
    <row r="18" spans="1:11" ht="15.75" x14ac:dyDescent="0.25">
      <c r="A18" s="14">
        <v>6</v>
      </c>
      <c r="B18" s="28" t="s">
        <v>350</v>
      </c>
      <c r="C18" s="23" t="s">
        <v>351</v>
      </c>
      <c r="D18" s="27">
        <v>38645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4">
        <v>7</v>
      </c>
      <c r="B19" s="28" t="s">
        <v>356</v>
      </c>
      <c r="C19" s="23" t="s">
        <v>357</v>
      </c>
      <c r="D19" s="27">
        <v>38446</v>
      </c>
      <c r="E19" s="25">
        <f>VLOOKUP(B19,[1]Sheet1!B$4:L$8446,4,0)</f>
        <v>90</v>
      </c>
      <c r="F19" s="25">
        <f>VLOOKUP(B19,[1]Sheet1!B$4:F$8446,5,0)</f>
        <v>90</v>
      </c>
      <c r="G19" s="25">
        <f>VLOOKUP(B19,[1]Sheet1!B$4:J$8446,6,0)</f>
        <v>90</v>
      </c>
      <c r="H19" s="25">
        <f>VLOOKUP(B19,[1]Sheet1!B$4:H$8446,7,0)</f>
        <v>90</v>
      </c>
      <c r="I19" s="26" t="str">
        <f t="shared" si="0"/>
        <v>Xuất sắc</v>
      </c>
      <c r="J19" s="25">
        <f>VLOOKUP(B19,[1]Sheet1!B$4:K$8446,9,0)</f>
        <v>90</v>
      </c>
      <c r="K19" s="26" t="str">
        <f t="shared" si="1"/>
        <v>Xuất sắc</v>
      </c>
    </row>
    <row r="20" spans="1:11" ht="15.75" x14ac:dyDescent="0.25">
      <c r="A20" s="14">
        <v>8</v>
      </c>
      <c r="B20" s="28" t="s">
        <v>352</v>
      </c>
      <c r="C20" s="23" t="s">
        <v>353</v>
      </c>
      <c r="D20" s="27">
        <v>38544</v>
      </c>
      <c r="E20" s="25">
        <f>VLOOKUP(B20,[1]Sheet1!B$4:L$8446,4,0)</f>
        <v>90</v>
      </c>
      <c r="F20" s="25">
        <f>VLOOKUP(B20,[1]Sheet1!B$4:F$8446,5,0)</f>
        <v>90</v>
      </c>
      <c r="G20" s="25">
        <f>VLOOKUP(B20,[1]Sheet1!B$4:J$8446,6,0)</f>
        <v>90</v>
      </c>
      <c r="H20" s="25">
        <f>VLOOKUP(B20,[1]Sheet1!B$4:H$8446,7,0)</f>
        <v>90</v>
      </c>
      <c r="I20" s="26" t="str">
        <f t="shared" si="0"/>
        <v>Xuất sắc</v>
      </c>
      <c r="J20" s="25">
        <f>VLOOKUP(B20,[1]Sheet1!B$4:K$8446,9,0)</f>
        <v>90</v>
      </c>
      <c r="K20" s="26" t="str">
        <f t="shared" si="1"/>
        <v>Xuất sắc</v>
      </c>
    </row>
    <row r="21" spans="1:11" ht="15.75" x14ac:dyDescent="0.25">
      <c r="A21" s="14">
        <v>9</v>
      </c>
      <c r="B21" s="28" t="s">
        <v>354</v>
      </c>
      <c r="C21" s="23" t="s">
        <v>355</v>
      </c>
      <c r="D21" s="27">
        <v>38623</v>
      </c>
      <c r="E21" s="25">
        <f>VLOOKUP(B21,[1]Sheet1!B$4:L$8446,4,0)</f>
        <v>90</v>
      </c>
      <c r="F21" s="25">
        <f>VLOOKUP(B21,[1]Sheet1!B$4:F$8446,5,0)</f>
        <v>85</v>
      </c>
      <c r="G21" s="25">
        <f>VLOOKUP(B21,[1]Sheet1!B$4:J$8446,6,0)</f>
        <v>85</v>
      </c>
      <c r="H21" s="25">
        <f>VLOOKUP(B21,[1]Sheet1!B$4:H$8446,7,0)</f>
        <v>85</v>
      </c>
      <c r="I21" s="26" t="str">
        <f t="shared" si="0"/>
        <v>Tốt</v>
      </c>
      <c r="J21" s="25">
        <f>VLOOKUP(B21,[1]Sheet1!B$4:K$8446,9,0)</f>
        <v>85</v>
      </c>
      <c r="K21" s="26" t="str">
        <f t="shared" si="1"/>
        <v>Tốt</v>
      </c>
    </row>
    <row r="22" spans="1:11" ht="15.75" x14ac:dyDescent="0.25">
      <c r="A22" s="14">
        <v>10</v>
      </c>
      <c r="B22" s="28" t="s">
        <v>358</v>
      </c>
      <c r="C22" s="23" t="s">
        <v>359</v>
      </c>
      <c r="D22" s="27">
        <v>38621</v>
      </c>
      <c r="E22" s="25">
        <f>VLOOKUP(B22,[1]Sheet1!B$4:L$8446,4,0)</f>
        <v>84</v>
      </c>
      <c r="F22" s="25">
        <f>VLOOKUP(B22,[1]Sheet1!B$4:F$8446,5,0)</f>
        <v>84</v>
      </c>
      <c r="G22" s="25">
        <f>VLOOKUP(B22,[1]Sheet1!B$4:J$8446,6,0)</f>
        <v>84</v>
      </c>
      <c r="H22" s="25">
        <f>VLOOKUP(B22,[1]Sheet1!B$4:H$8446,7,0)</f>
        <v>84</v>
      </c>
      <c r="I22" s="26" t="str">
        <f t="shared" si="0"/>
        <v>Tốt</v>
      </c>
      <c r="J22" s="25">
        <f>VLOOKUP(B22,[1]Sheet1!B$4:K$8446,9,0)</f>
        <v>84</v>
      </c>
      <c r="K22" s="26" t="str">
        <f t="shared" si="1"/>
        <v>Tốt</v>
      </c>
    </row>
    <row r="23" spans="1:11" ht="15.75" x14ac:dyDescent="0.25">
      <c r="A23" s="14">
        <v>11</v>
      </c>
      <c r="B23" s="28" t="s">
        <v>360</v>
      </c>
      <c r="C23" s="23" t="s">
        <v>361</v>
      </c>
      <c r="D23" s="27">
        <v>38518</v>
      </c>
      <c r="E23" s="25">
        <f>VLOOKUP(B23,[1]Sheet1!B$4:L$8446,4,0)</f>
        <v>80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4">
        <v>12</v>
      </c>
      <c r="B24" s="28" t="s">
        <v>362</v>
      </c>
      <c r="C24" s="23" t="s">
        <v>363</v>
      </c>
      <c r="D24" s="27">
        <v>38485</v>
      </c>
      <c r="E24" s="25">
        <f>VLOOKUP(B24,[1]Sheet1!B$4:L$8446,4,0)</f>
        <v>75</v>
      </c>
      <c r="F24" s="25">
        <f>VLOOKUP(B24,[1]Sheet1!B$4:F$8446,5,0)</f>
        <v>77</v>
      </c>
      <c r="G24" s="25">
        <f>VLOOKUP(B24,[1]Sheet1!B$4:J$8446,6,0)</f>
        <v>77</v>
      </c>
      <c r="H24" s="25">
        <f>VLOOKUP(B24,[1]Sheet1!B$4:H$8446,7,0)</f>
        <v>77</v>
      </c>
      <c r="I24" s="26" t="str">
        <f t="shared" si="0"/>
        <v>Khá</v>
      </c>
      <c r="J24" s="25">
        <f>VLOOKUP(B24,[1]Sheet1!B$4:K$8446,9,0)</f>
        <v>77</v>
      </c>
      <c r="K24" s="26" t="str">
        <f t="shared" si="1"/>
        <v>Khá</v>
      </c>
    </row>
    <row r="25" spans="1:11" ht="15.75" x14ac:dyDescent="0.25">
      <c r="A25" s="14">
        <v>13</v>
      </c>
      <c r="B25" s="28" t="s">
        <v>364</v>
      </c>
      <c r="C25" s="23" t="s">
        <v>365</v>
      </c>
      <c r="D25" s="27">
        <v>38384</v>
      </c>
      <c r="E25" s="25">
        <f>VLOOKUP(B25,[1]Sheet1!B$4:L$8446,4,0)</f>
        <v>92</v>
      </c>
      <c r="F25" s="25">
        <f>VLOOKUP(B25,[1]Sheet1!B$4:F$8446,5,0)</f>
        <v>92</v>
      </c>
      <c r="G25" s="25">
        <f>VLOOKUP(B25,[1]Sheet1!B$4:J$8446,6,0)</f>
        <v>92</v>
      </c>
      <c r="H25" s="25">
        <f>VLOOKUP(B25,[1]Sheet1!B$4:H$8446,7,0)</f>
        <v>92</v>
      </c>
      <c r="I25" s="26" t="str">
        <f t="shared" si="0"/>
        <v>Xuất sắc</v>
      </c>
      <c r="J25" s="25">
        <f>VLOOKUP(B25,[1]Sheet1!B$4:K$8446,9,0)</f>
        <v>92</v>
      </c>
      <c r="K25" s="26" t="str">
        <f t="shared" si="1"/>
        <v>Xuất sắc</v>
      </c>
    </row>
    <row r="26" spans="1:11" ht="15.75" x14ac:dyDescent="0.25">
      <c r="A26" s="14">
        <v>14</v>
      </c>
      <c r="B26" s="28" t="s">
        <v>366</v>
      </c>
      <c r="C26" s="23" t="s">
        <v>367</v>
      </c>
      <c r="D26" s="27">
        <v>38700</v>
      </c>
      <c r="E26" s="25">
        <f>VLOOKUP(B26,[1]Sheet1!B$4:L$8446,4,0)</f>
        <v>80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1"/>
        <v>Xuất sắc</v>
      </c>
    </row>
    <row r="27" spans="1:11" ht="15.75" x14ac:dyDescent="0.25">
      <c r="A27" s="14">
        <v>15</v>
      </c>
      <c r="B27" s="28" t="s">
        <v>368</v>
      </c>
      <c r="C27" s="23" t="s">
        <v>369</v>
      </c>
      <c r="D27" s="27">
        <v>38538</v>
      </c>
      <c r="E27" s="25">
        <f>VLOOKUP(B27,[1]Sheet1!B$4:L$8446,4,0)</f>
        <v>100</v>
      </c>
      <c r="F27" s="25">
        <f>VLOOKUP(B27,[1]Sheet1!B$4:F$8446,5,0)</f>
        <v>100</v>
      </c>
      <c r="G27" s="25">
        <f>VLOOKUP(B27,[1]Sheet1!B$4:J$8446,6,0)</f>
        <v>100</v>
      </c>
      <c r="H27" s="25">
        <f>VLOOKUP(B27,[1]Sheet1!B$4:H$8446,7,0)</f>
        <v>100</v>
      </c>
      <c r="I27" s="26" t="str">
        <f t="shared" si="0"/>
        <v>Xuất sắc</v>
      </c>
      <c r="J27" s="25">
        <f>VLOOKUP(B27,[1]Sheet1!B$4:K$8446,9,0)</f>
        <v>100</v>
      </c>
      <c r="K27" s="26" t="str">
        <f t="shared" si="1"/>
        <v>Xuất sắc</v>
      </c>
    </row>
    <row r="28" spans="1:11" ht="15.75" x14ac:dyDescent="0.25">
      <c r="A28" s="14">
        <v>16</v>
      </c>
      <c r="B28" s="28" t="s">
        <v>370</v>
      </c>
      <c r="C28" s="23" t="s">
        <v>371</v>
      </c>
      <c r="D28" s="27">
        <v>38526</v>
      </c>
      <c r="E28" s="25">
        <f>VLOOKUP(B28,[1]Sheet1!B$4:L$8446,4,0)</f>
        <v>96</v>
      </c>
      <c r="F28" s="25">
        <f>VLOOKUP(B28,[1]Sheet1!B$4:F$8446,5,0)</f>
        <v>96</v>
      </c>
      <c r="G28" s="25">
        <f>VLOOKUP(B28,[1]Sheet1!B$4:J$8446,6,0)</f>
        <v>96</v>
      </c>
      <c r="H28" s="25">
        <f>VLOOKUP(B28,[1]Sheet1!B$4:H$8446,7,0)</f>
        <v>96</v>
      </c>
      <c r="I28" s="26" t="str">
        <f t="shared" si="0"/>
        <v>Xuất sắc</v>
      </c>
      <c r="J28" s="25">
        <f>VLOOKUP(B28,[1]Sheet1!B$4:K$8446,9,0)</f>
        <v>96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372</v>
      </c>
      <c r="C29" s="23" t="s">
        <v>373</v>
      </c>
      <c r="D29" s="27">
        <v>38273</v>
      </c>
      <c r="E29" s="25">
        <f>VLOOKUP(B29,[1]Sheet1!B$4:L$8446,4,0)</f>
        <v>67</v>
      </c>
      <c r="F29" s="25">
        <f>VLOOKUP(B29,[1]Sheet1!B$4:F$8446,5,0)</f>
        <v>72</v>
      </c>
      <c r="G29" s="25">
        <f>VLOOKUP(B29,[1]Sheet1!B$4:J$8446,6,0)</f>
        <v>72</v>
      </c>
      <c r="H29" s="25">
        <f>VLOOKUP(B29,[1]Sheet1!B$4:H$8446,7,0)</f>
        <v>72</v>
      </c>
      <c r="I29" s="26" t="str">
        <f t="shared" si="0"/>
        <v>Khá</v>
      </c>
      <c r="J29" s="25">
        <f>VLOOKUP(B29,[1]Sheet1!B$4:K$8446,9,0)</f>
        <v>72</v>
      </c>
      <c r="K29" s="26" t="str">
        <f t="shared" si="1"/>
        <v>Khá</v>
      </c>
    </row>
    <row r="30" spans="1:11" ht="15.75" x14ac:dyDescent="0.25">
      <c r="A30" s="14">
        <v>18</v>
      </c>
      <c r="B30" s="28" t="s">
        <v>374</v>
      </c>
      <c r="C30" s="23" t="s">
        <v>375</v>
      </c>
      <c r="D30" s="27">
        <v>38606</v>
      </c>
      <c r="E30" s="25">
        <f>VLOOKUP(B30,[1]Sheet1!B$4:L$8446,4,0)</f>
        <v>94</v>
      </c>
      <c r="F30" s="25">
        <f>VLOOKUP(B30,[1]Sheet1!B$4:F$8446,5,0)</f>
        <v>94</v>
      </c>
      <c r="G30" s="25">
        <f>VLOOKUP(B30,[1]Sheet1!B$4:J$8446,6,0)</f>
        <v>94</v>
      </c>
      <c r="H30" s="25">
        <f>VLOOKUP(B30,[1]Sheet1!B$4:H$8446,7,0)</f>
        <v>94</v>
      </c>
      <c r="I30" s="26" t="str">
        <f t="shared" si="0"/>
        <v>Xuất sắc</v>
      </c>
      <c r="J30" s="25">
        <f>VLOOKUP(B30,[1]Sheet1!B$4:K$8446,9,0)</f>
        <v>94</v>
      </c>
      <c r="K30" s="26" t="str">
        <f t="shared" si="1"/>
        <v>Xuất sắc</v>
      </c>
    </row>
    <row r="31" spans="1:11" ht="15.75" x14ac:dyDescent="0.25">
      <c r="A31" s="14">
        <v>19</v>
      </c>
      <c r="B31" s="28" t="s">
        <v>376</v>
      </c>
      <c r="C31" s="23" t="s">
        <v>377</v>
      </c>
      <c r="D31" s="27">
        <v>38571</v>
      </c>
      <c r="E31" s="25">
        <f>VLOOKUP(B31,[1]Sheet1!B$4:L$8446,4,0)</f>
        <v>85</v>
      </c>
      <c r="F31" s="25">
        <f>VLOOKUP(B31,[1]Sheet1!B$4:F$8446,5,0)</f>
        <v>85</v>
      </c>
      <c r="G31" s="25">
        <f>VLOOKUP(B31,[1]Sheet1!B$4:J$8446,6,0)</f>
        <v>85</v>
      </c>
      <c r="H31" s="25">
        <f>VLOOKUP(B31,[1]Sheet1!B$4:H$8446,7,0)</f>
        <v>85</v>
      </c>
      <c r="I31" s="26" t="str">
        <f t="shared" si="0"/>
        <v>Tốt</v>
      </c>
      <c r="J31" s="25">
        <f>VLOOKUP(B31,[1]Sheet1!B$4:K$8446,9,0)</f>
        <v>85</v>
      </c>
      <c r="K31" s="26" t="str">
        <f t="shared" si="1"/>
        <v>Tốt</v>
      </c>
    </row>
    <row r="32" spans="1:11" ht="15.75" x14ac:dyDescent="0.25">
      <c r="A32" s="14">
        <v>20</v>
      </c>
      <c r="B32" s="28" t="s">
        <v>378</v>
      </c>
      <c r="C32" s="23" t="s">
        <v>379</v>
      </c>
      <c r="D32" s="27">
        <v>38592</v>
      </c>
      <c r="E32" s="25">
        <f>VLOOKUP(B32,[1]Sheet1!B$4:L$8446,4,0)</f>
        <v>81</v>
      </c>
      <c r="F32" s="25">
        <f>VLOOKUP(B32,[1]Sheet1!B$4:F$8446,5,0)</f>
        <v>81</v>
      </c>
      <c r="G32" s="25">
        <f>VLOOKUP(B32,[1]Sheet1!B$4:J$8446,6,0)</f>
        <v>81</v>
      </c>
      <c r="H32" s="25">
        <f>VLOOKUP(B32,[1]Sheet1!B$4:H$8446,7,0)</f>
        <v>81</v>
      </c>
      <c r="I32" s="26" t="str">
        <f t="shared" si="0"/>
        <v>Tốt</v>
      </c>
      <c r="J32" s="25">
        <f>VLOOKUP(B32,[1]Sheet1!B$4:K$8446,9,0)</f>
        <v>81</v>
      </c>
      <c r="K32" s="26" t="str">
        <f t="shared" si="1"/>
        <v>Tốt</v>
      </c>
    </row>
    <row r="33" spans="1:11" ht="15.75" x14ac:dyDescent="0.25">
      <c r="A33" s="14">
        <v>21</v>
      </c>
      <c r="B33" s="28" t="s">
        <v>380</v>
      </c>
      <c r="C33" s="23" t="s">
        <v>381</v>
      </c>
      <c r="D33" s="27">
        <v>38410</v>
      </c>
      <c r="E33" s="25">
        <f>VLOOKUP(B33,[1]Sheet1!B$4:L$8446,4,0)</f>
        <v>95</v>
      </c>
      <c r="F33" s="25">
        <f>VLOOKUP(B33,[1]Sheet1!B$4:F$8446,5,0)</f>
        <v>95</v>
      </c>
      <c r="G33" s="25">
        <f>VLOOKUP(B33,[1]Sheet1!B$4:J$8446,6,0)</f>
        <v>95</v>
      </c>
      <c r="H33" s="25">
        <f>VLOOKUP(B33,[1]Sheet1!B$4:H$8446,7,0)</f>
        <v>95</v>
      </c>
      <c r="I33" s="26" t="str">
        <f t="shared" si="0"/>
        <v>Xuất sắc</v>
      </c>
      <c r="J33" s="25">
        <f>VLOOKUP(B33,[1]Sheet1!B$4:K$8446,9,0)</f>
        <v>95</v>
      </c>
      <c r="K33" s="26" t="str">
        <f t="shared" si="1"/>
        <v>Xuất sắc</v>
      </c>
    </row>
    <row r="34" spans="1:11" ht="15.75" x14ac:dyDescent="0.25">
      <c r="A34" s="14">
        <v>22</v>
      </c>
      <c r="B34" s="28" t="s">
        <v>382</v>
      </c>
      <c r="C34" s="23" t="s">
        <v>383</v>
      </c>
      <c r="D34" s="27">
        <v>38714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4">
        <v>23</v>
      </c>
      <c r="B35" s="28" t="s">
        <v>384</v>
      </c>
      <c r="C35" s="23" t="s">
        <v>385</v>
      </c>
      <c r="D35" s="27">
        <v>38429</v>
      </c>
      <c r="E35" s="25">
        <f>VLOOKUP(B35,[1]Sheet1!B$4:L$8446,4,0)</f>
        <v>94</v>
      </c>
      <c r="F35" s="25">
        <f>VLOOKUP(B35,[1]Sheet1!B$4:F$8446,5,0)</f>
        <v>94</v>
      </c>
      <c r="G35" s="25">
        <f>VLOOKUP(B35,[1]Sheet1!B$4:J$8446,6,0)</f>
        <v>94</v>
      </c>
      <c r="H35" s="25">
        <f>VLOOKUP(B35,[1]Sheet1!B$4:H$8446,7,0)</f>
        <v>94</v>
      </c>
      <c r="I35" s="26" t="str">
        <f t="shared" si="0"/>
        <v>Xuất sắc</v>
      </c>
      <c r="J35" s="25">
        <f>VLOOKUP(B35,[1]Sheet1!B$4:K$8446,9,0)</f>
        <v>94</v>
      </c>
      <c r="K35" s="26" t="str">
        <f t="shared" si="1"/>
        <v>Xuất sắc</v>
      </c>
    </row>
    <row r="36" spans="1:11" ht="15.75" x14ac:dyDescent="0.25">
      <c r="A36" s="14">
        <v>24</v>
      </c>
      <c r="B36" s="28" t="s">
        <v>386</v>
      </c>
      <c r="C36" s="23" t="s">
        <v>387</v>
      </c>
      <c r="D36" s="27">
        <v>38512</v>
      </c>
      <c r="E36" s="25">
        <f>VLOOKUP(B36,[1]Sheet1!B$4:L$8446,4,0)</f>
        <v>91</v>
      </c>
      <c r="F36" s="25">
        <f>VLOOKUP(B36,[1]Sheet1!B$4:F$8446,5,0)</f>
        <v>91</v>
      </c>
      <c r="G36" s="25">
        <f>VLOOKUP(B36,[1]Sheet1!B$4:J$8446,6,0)</f>
        <v>91</v>
      </c>
      <c r="H36" s="25">
        <f>VLOOKUP(B36,[1]Sheet1!B$4:H$8446,7,0)</f>
        <v>91</v>
      </c>
      <c r="I36" s="26" t="str">
        <f t="shared" si="0"/>
        <v>Xuất sắc</v>
      </c>
      <c r="J36" s="25">
        <f>VLOOKUP(B36,[1]Sheet1!B$4:K$8446,9,0)</f>
        <v>91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388</v>
      </c>
      <c r="C37" s="23" t="s">
        <v>389</v>
      </c>
      <c r="D37" s="27">
        <v>38414</v>
      </c>
      <c r="E37" s="25">
        <f>VLOOKUP(B37,[1]Sheet1!B$4:L$8446,4,0)</f>
        <v>92</v>
      </c>
      <c r="F37" s="25">
        <f>VLOOKUP(B37,[1]Sheet1!B$4:F$8446,5,0)</f>
        <v>92</v>
      </c>
      <c r="G37" s="25">
        <f>VLOOKUP(B37,[1]Sheet1!B$4:J$8446,6,0)</f>
        <v>92</v>
      </c>
      <c r="H37" s="25">
        <f>VLOOKUP(B37,[1]Sheet1!B$4:H$8446,7,0)</f>
        <v>92</v>
      </c>
      <c r="I37" s="26" t="str">
        <f t="shared" si="0"/>
        <v>Xuất sắc</v>
      </c>
      <c r="J37" s="25">
        <f>VLOOKUP(B37,[1]Sheet1!B$4:K$8446,9,0)</f>
        <v>92</v>
      </c>
      <c r="K37" s="26" t="str">
        <f t="shared" si="1"/>
        <v>Xuất sắc</v>
      </c>
    </row>
    <row r="38" spans="1:11" ht="15.75" x14ac:dyDescent="0.25">
      <c r="A38" s="14">
        <v>26</v>
      </c>
      <c r="B38" s="28" t="s">
        <v>390</v>
      </c>
      <c r="C38" s="23" t="s">
        <v>391</v>
      </c>
      <c r="D38" s="27">
        <v>38552</v>
      </c>
      <c r="E38" s="25">
        <f>VLOOKUP(B38,[1]Sheet1!B$4:L$8446,4,0)</f>
        <v>90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394</v>
      </c>
      <c r="C39" s="23" t="s">
        <v>395</v>
      </c>
      <c r="D39" s="27">
        <v>38695</v>
      </c>
      <c r="E39" s="25">
        <f>VLOOKUP(B39,[1]Sheet1!B$4:L$8446,4,0)</f>
        <v>90</v>
      </c>
      <c r="F39" s="25">
        <f>VLOOKUP(B39,[1]Sheet1!B$4:F$8446,5,0)</f>
        <v>90</v>
      </c>
      <c r="G39" s="25">
        <f>VLOOKUP(B39,[1]Sheet1!B$4:J$8446,6,0)</f>
        <v>90</v>
      </c>
      <c r="H39" s="25">
        <f>VLOOKUP(B39,[1]Sheet1!B$4:H$8446,7,0)</f>
        <v>90</v>
      </c>
      <c r="I39" s="26" t="str">
        <f t="shared" si="0"/>
        <v>Xuất sắc</v>
      </c>
      <c r="J39" s="25">
        <f>VLOOKUP(B39,[1]Sheet1!B$4:K$8446,9,0)</f>
        <v>90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396</v>
      </c>
      <c r="C40" s="23" t="s">
        <v>397</v>
      </c>
      <c r="D40" s="27">
        <v>38693</v>
      </c>
      <c r="E40" s="25">
        <f>VLOOKUP(B40,[1]Sheet1!B$4:L$8446,4,0)</f>
        <v>92</v>
      </c>
      <c r="F40" s="25">
        <f>VLOOKUP(B40,[1]Sheet1!B$4:F$8446,5,0)</f>
        <v>92</v>
      </c>
      <c r="G40" s="25">
        <f>VLOOKUP(B40,[1]Sheet1!B$4:J$8446,6,0)</f>
        <v>92</v>
      </c>
      <c r="H40" s="25">
        <f>VLOOKUP(B40,[1]Sheet1!B$4:H$8446,7,0)</f>
        <v>92</v>
      </c>
      <c r="I40" s="26" t="str">
        <f t="shared" si="0"/>
        <v>Xuất sắc</v>
      </c>
      <c r="J40" s="25">
        <f>VLOOKUP(B40,[1]Sheet1!B$4:K$8446,9,0)</f>
        <v>92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392</v>
      </c>
      <c r="C41" s="23" t="s">
        <v>393</v>
      </c>
      <c r="D41" s="27">
        <v>38670</v>
      </c>
      <c r="E41" s="25">
        <f>VLOOKUP(B41,[1]Sheet1!B$4:L$8446,4,0)</f>
        <v>90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5.75" x14ac:dyDescent="0.25">
      <c r="A42" s="14">
        <v>30</v>
      </c>
      <c r="B42" s="28" t="s">
        <v>398</v>
      </c>
      <c r="C42" s="23" t="s">
        <v>399</v>
      </c>
      <c r="D42" s="27">
        <v>38534</v>
      </c>
      <c r="E42" s="25">
        <f>VLOOKUP(B42,[1]Sheet1!B$4:L$8446,4,0)</f>
        <v>0</v>
      </c>
      <c r="F42" s="25">
        <f>VLOOKUP(B42,[1]Sheet1!B$4:F$8446,5,0)</f>
        <v>0</v>
      </c>
      <c r="G42" s="25">
        <f>VLOOKUP(B42,[1]Sheet1!B$4:J$8446,6,0)</f>
        <v>0</v>
      </c>
      <c r="H42" s="25">
        <f>VLOOKUP(B42,[1]Sheet1!B$4:H$8446,7,0)</f>
        <v>0</v>
      </c>
      <c r="I42" s="26" t="str">
        <f t="shared" si="0"/>
        <v>Kém</v>
      </c>
      <c r="J42" s="25">
        <f>VLOOKUP(B42,[1]Sheet1!B$4:K$8446,9,0)</f>
        <v>0</v>
      </c>
      <c r="K42" s="26" t="str">
        <f t="shared" si="1"/>
        <v>Kém</v>
      </c>
    </row>
    <row r="43" spans="1:11" ht="15.75" x14ac:dyDescent="0.25">
      <c r="A43" s="14">
        <v>31</v>
      </c>
      <c r="B43" s="28" t="s">
        <v>400</v>
      </c>
      <c r="C43" s="23" t="s">
        <v>401</v>
      </c>
      <c r="D43" s="27">
        <v>38446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4">
        <v>32</v>
      </c>
      <c r="B44" s="28" t="s">
        <v>402</v>
      </c>
      <c r="C44" s="23" t="s">
        <v>403</v>
      </c>
      <c r="D44" s="27">
        <v>38606</v>
      </c>
      <c r="E44" s="25">
        <f>VLOOKUP(B44,[1]Sheet1!B$4:L$8446,4,0)</f>
        <v>92</v>
      </c>
      <c r="F44" s="25">
        <f>VLOOKUP(B44,[1]Sheet1!B$4:F$8446,5,0)</f>
        <v>92</v>
      </c>
      <c r="G44" s="25">
        <f>VLOOKUP(B44,[1]Sheet1!B$4:J$8446,6,0)</f>
        <v>92</v>
      </c>
      <c r="H44" s="25">
        <f>VLOOKUP(B44,[1]Sheet1!B$4:H$8446,7,0)</f>
        <v>92</v>
      </c>
      <c r="I44" s="26" t="str">
        <f t="shared" si="0"/>
        <v>Xuất sắc</v>
      </c>
      <c r="J44" s="25">
        <f>VLOOKUP(B44,[1]Sheet1!B$4:K$8446,9,0)</f>
        <v>92</v>
      </c>
      <c r="K44" s="26" t="str">
        <f t="shared" si="1"/>
        <v>Xuất sắc</v>
      </c>
    </row>
    <row r="45" spans="1:11" ht="15.75" x14ac:dyDescent="0.25">
      <c r="A45" s="14">
        <v>33</v>
      </c>
      <c r="B45" s="28" t="s">
        <v>404</v>
      </c>
      <c r="C45" s="23" t="s">
        <v>405</v>
      </c>
      <c r="D45" s="27">
        <v>38377</v>
      </c>
      <c r="E45" s="25">
        <f>VLOOKUP(B45,[1]Sheet1!B$4:L$8446,4,0)</f>
        <v>92</v>
      </c>
      <c r="F45" s="25">
        <f>VLOOKUP(B45,[1]Sheet1!B$4:F$8446,5,0)</f>
        <v>92</v>
      </c>
      <c r="G45" s="25">
        <f>VLOOKUP(B45,[1]Sheet1!B$4:J$8446,6,0)</f>
        <v>92</v>
      </c>
      <c r="H45" s="25">
        <f>VLOOKUP(B45,[1]Sheet1!B$4:H$8446,7,0)</f>
        <v>92</v>
      </c>
      <c r="I45" s="26" t="str">
        <f t="shared" si="0"/>
        <v>Xuất sắc</v>
      </c>
      <c r="J45" s="25">
        <f>VLOOKUP(B45,[1]Sheet1!B$4:K$8446,9,0)</f>
        <v>92</v>
      </c>
      <c r="K45" s="26" t="str">
        <f t="shared" si="1"/>
        <v>Xuất sắc</v>
      </c>
    </row>
    <row r="46" spans="1:11" ht="15.75" x14ac:dyDescent="0.25">
      <c r="A46" s="14">
        <v>34</v>
      </c>
      <c r="B46" s="28" t="s">
        <v>406</v>
      </c>
      <c r="C46" s="23" t="s">
        <v>407</v>
      </c>
      <c r="D46" s="27">
        <v>38505</v>
      </c>
      <c r="E46" s="25">
        <f>VLOOKUP(B46,[1]Sheet1!B$4:L$8446,4,0)</f>
        <v>100</v>
      </c>
      <c r="F46" s="25">
        <f>VLOOKUP(B46,[1]Sheet1!B$4:F$8446,5,0)</f>
        <v>100</v>
      </c>
      <c r="G46" s="25">
        <f>VLOOKUP(B46,[1]Sheet1!B$4:J$8446,6,0)</f>
        <v>100</v>
      </c>
      <c r="H46" s="25">
        <f>VLOOKUP(B46,[1]Sheet1!B$4:H$8446,7,0)</f>
        <v>100</v>
      </c>
      <c r="I46" s="26" t="str">
        <f t="shared" si="0"/>
        <v>Xuất sắc</v>
      </c>
      <c r="J46" s="25">
        <f>VLOOKUP(B46,[1]Sheet1!B$4:K$8446,9,0)</f>
        <v>100</v>
      </c>
      <c r="K46" s="26" t="str">
        <f t="shared" si="1"/>
        <v>Xuất sắc</v>
      </c>
    </row>
    <row r="47" spans="1:11" ht="15.75" x14ac:dyDescent="0.25">
      <c r="A47" s="14">
        <v>35</v>
      </c>
      <c r="B47" s="28" t="s">
        <v>408</v>
      </c>
      <c r="C47" s="23" t="s">
        <v>409</v>
      </c>
      <c r="D47" s="27">
        <v>38442</v>
      </c>
      <c r="E47" s="25">
        <f>VLOOKUP(B47,[1]Sheet1!B$4:L$8446,4,0)</f>
        <v>94</v>
      </c>
      <c r="F47" s="25">
        <f>VLOOKUP(B47,[1]Sheet1!B$4:F$8446,5,0)</f>
        <v>94</v>
      </c>
      <c r="G47" s="25">
        <f>VLOOKUP(B47,[1]Sheet1!B$4:J$8446,6,0)</f>
        <v>94</v>
      </c>
      <c r="H47" s="25">
        <f>VLOOKUP(B47,[1]Sheet1!B$4:H$8446,7,0)</f>
        <v>94</v>
      </c>
      <c r="I47" s="26" t="str">
        <f t="shared" si="0"/>
        <v>Xuất sắc</v>
      </c>
      <c r="J47" s="25">
        <f>VLOOKUP(B47,[1]Sheet1!B$4:K$8446,9,0)</f>
        <v>94</v>
      </c>
      <c r="K47" s="26" t="str">
        <f t="shared" si="1"/>
        <v>Xuất sắc</v>
      </c>
    </row>
    <row r="48" spans="1:11" ht="15.75" x14ac:dyDescent="0.25">
      <c r="A48" s="14">
        <v>36</v>
      </c>
      <c r="B48" s="28" t="s">
        <v>410</v>
      </c>
      <c r="C48" s="23" t="s">
        <v>411</v>
      </c>
      <c r="D48" s="27">
        <v>38456</v>
      </c>
      <c r="E48" s="25">
        <f>VLOOKUP(B48,[1]Sheet1!B$4:L$8446,4,0)</f>
        <v>90</v>
      </c>
      <c r="F48" s="25">
        <f>VLOOKUP(B48,[1]Sheet1!B$4:F$8446,5,0)</f>
        <v>90</v>
      </c>
      <c r="G48" s="25">
        <f>VLOOKUP(B48,[1]Sheet1!B$4:J$8446,6,0)</f>
        <v>90</v>
      </c>
      <c r="H48" s="25">
        <f>VLOOKUP(B48,[1]Sheet1!B$4:H$8446,7,0)</f>
        <v>90</v>
      </c>
      <c r="I48" s="26" t="str">
        <f t="shared" si="0"/>
        <v>Xuất sắc</v>
      </c>
      <c r="J48" s="25">
        <f>VLOOKUP(B48,[1]Sheet1!B$4:K$8446,9,0)</f>
        <v>90</v>
      </c>
      <c r="K48" s="26" t="str">
        <f t="shared" si="1"/>
        <v>Xuất sắc</v>
      </c>
    </row>
    <row r="49" spans="1:11" ht="15.75" x14ac:dyDescent="0.25">
      <c r="A49" s="14">
        <v>37</v>
      </c>
      <c r="B49" s="28" t="s">
        <v>412</v>
      </c>
      <c r="C49" s="23" t="s">
        <v>413</v>
      </c>
      <c r="D49" s="27">
        <v>38537</v>
      </c>
      <c r="E49" s="25">
        <f>VLOOKUP(B49,[1]Sheet1!B$4:L$8446,4,0)</f>
        <v>80</v>
      </c>
      <c r="F49" s="25">
        <f>VLOOKUP(B49,[1]Sheet1!B$4:F$8446,5,0)</f>
        <v>80</v>
      </c>
      <c r="G49" s="25">
        <f>VLOOKUP(B49,[1]Sheet1!B$4:J$8446,6,0)</f>
        <v>80</v>
      </c>
      <c r="H49" s="25">
        <f>VLOOKUP(B49,[1]Sheet1!B$4:H$8446,7,0)</f>
        <v>80</v>
      </c>
      <c r="I49" s="26" t="str">
        <f t="shared" si="0"/>
        <v>Tốt</v>
      </c>
      <c r="J49" s="25">
        <f>VLOOKUP(B49,[1]Sheet1!B$4:K$8446,9,0)</f>
        <v>80</v>
      </c>
      <c r="K49" s="26" t="str">
        <f t="shared" si="1"/>
        <v>Tốt</v>
      </c>
    </row>
    <row r="50" spans="1:11" ht="15.75" x14ac:dyDescent="0.25">
      <c r="A50" s="14">
        <v>38</v>
      </c>
      <c r="B50" s="28" t="s">
        <v>414</v>
      </c>
      <c r="C50" s="23" t="s">
        <v>415</v>
      </c>
      <c r="D50" s="27">
        <v>38361</v>
      </c>
      <c r="E50" s="25">
        <f>VLOOKUP(B50,[1]Sheet1!B$4:L$8446,4,0)</f>
        <v>98</v>
      </c>
      <c r="F50" s="25">
        <f>VLOOKUP(B50,[1]Sheet1!B$4:F$8446,5,0)</f>
        <v>98</v>
      </c>
      <c r="G50" s="25">
        <f>VLOOKUP(B50,[1]Sheet1!B$4:J$8446,6,0)</f>
        <v>98</v>
      </c>
      <c r="H50" s="25">
        <f>VLOOKUP(B50,[1]Sheet1!B$4:H$8446,7,0)</f>
        <v>98</v>
      </c>
      <c r="I50" s="26" t="str">
        <f t="shared" si="0"/>
        <v>Xuất sắc</v>
      </c>
      <c r="J50" s="25">
        <f>VLOOKUP(B50,[1]Sheet1!B$4:K$8446,9,0)</f>
        <v>98</v>
      </c>
      <c r="K50" s="26" t="str">
        <f t="shared" si="1"/>
        <v>Xuất sắc</v>
      </c>
    </row>
    <row r="51" spans="1:11" ht="15.75" x14ac:dyDescent="0.25">
      <c r="A51" s="14">
        <v>39</v>
      </c>
      <c r="B51" s="28" t="s">
        <v>416</v>
      </c>
      <c r="C51" s="23" t="s">
        <v>417</v>
      </c>
      <c r="D51" s="27">
        <v>38535</v>
      </c>
      <c r="E51" s="25">
        <f>VLOOKUP(B51,[1]Sheet1!B$4:L$8446,4,0)</f>
        <v>90</v>
      </c>
      <c r="F51" s="25">
        <f>VLOOKUP(B51,[1]Sheet1!B$4:F$8446,5,0)</f>
        <v>90</v>
      </c>
      <c r="G51" s="25">
        <f>VLOOKUP(B51,[1]Sheet1!B$4:J$8446,6,0)</f>
        <v>90</v>
      </c>
      <c r="H51" s="25">
        <f>VLOOKUP(B51,[1]Sheet1!B$4:H$8446,7,0)</f>
        <v>90</v>
      </c>
      <c r="I51" s="26" t="str">
        <f t="shared" si="0"/>
        <v>Xuất sắc</v>
      </c>
      <c r="J51" s="25">
        <f>VLOOKUP(B51,[1]Sheet1!B$4:K$8446,9,0)</f>
        <v>90</v>
      </c>
      <c r="K51" s="26" t="str">
        <f t="shared" si="1"/>
        <v>Xuất sắc</v>
      </c>
    </row>
    <row r="52" spans="1:11" ht="15.75" x14ac:dyDescent="0.25">
      <c r="A52" s="14">
        <v>40</v>
      </c>
      <c r="B52" s="28" t="s">
        <v>418</v>
      </c>
      <c r="C52" s="23" t="s">
        <v>419</v>
      </c>
      <c r="D52" s="27">
        <v>38657</v>
      </c>
      <c r="E52" s="25">
        <f>VLOOKUP(B52,[1]Sheet1!B$4:L$8446,4,0)</f>
        <v>90</v>
      </c>
      <c r="F52" s="25">
        <f>VLOOKUP(B52,[1]Sheet1!B$4:F$8446,5,0)</f>
        <v>90</v>
      </c>
      <c r="G52" s="25">
        <f>VLOOKUP(B52,[1]Sheet1!B$4:J$8446,6,0)</f>
        <v>90</v>
      </c>
      <c r="H52" s="25">
        <f>VLOOKUP(B52,[1]Sheet1!B$4:H$8446,7,0)</f>
        <v>90</v>
      </c>
      <c r="I52" s="26" t="str">
        <f t="shared" si="0"/>
        <v>Xuất sắc</v>
      </c>
      <c r="J52" s="25">
        <f>VLOOKUP(B52,[1]Sheet1!B$4:K$8446,9,0)</f>
        <v>90</v>
      </c>
      <c r="K52" s="26" t="str">
        <f t="shared" si="1"/>
        <v>Xuất sắc</v>
      </c>
    </row>
    <row r="53" spans="1:11" ht="15.75" x14ac:dyDescent="0.25">
      <c r="A53" s="14">
        <v>41</v>
      </c>
      <c r="B53" s="28" t="s">
        <v>420</v>
      </c>
      <c r="C53" s="23" t="s">
        <v>421</v>
      </c>
      <c r="D53" s="27">
        <v>38567</v>
      </c>
      <c r="E53" s="25">
        <f>VLOOKUP(B53,[1]Sheet1!B$4:L$8446,4,0)</f>
        <v>96</v>
      </c>
      <c r="F53" s="25">
        <f>VLOOKUP(B53,[1]Sheet1!B$4:F$8446,5,0)</f>
        <v>96</v>
      </c>
      <c r="G53" s="25">
        <f>VLOOKUP(B53,[1]Sheet1!B$4:J$8446,6,0)</f>
        <v>96</v>
      </c>
      <c r="H53" s="25">
        <f>VLOOKUP(B53,[1]Sheet1!B$4:H$8446,7,0)</f>
        <v>96</v>
      </c>
      <c r="I53" s="26" t="str">
        <f t="shared" si="0"/>
        <v>Xuất sắc</v>
      </c>
      <c r="J53" s="25">
        <f>VLOOKUP(B53,[1]Sheet1!B$4:K$8446,9,0)</f>
        <v>96</v>
      </c>
      <c r="K53" s="26" t="str">
        <f t="shared" si="1"/>
        <v>Xuất sắc</v>
      </c>
    </row>
    <row r="54" spans="1:11" ht="15.75" x14ac:dyDescent="0.25">
      <c r="A54" s="14">
        <v>42</v>
      </c>
      <c r="B54" s="28" t="s">
        <v>422</v>
      </c>
      <c r="C54" s="23" t="s">
        <v>423</v>
      </c>
      <c r="D54" s="27">
        <v>38599</v>
      </c>
      <c r="E54" s="25">
        <f>VLOOKUP(B54,[1]Sheet1!B$4:L$8446,4,0)</f>
        <v>90</v>
      </c>
      <c r="F54" s="25">
        <f>VLOOKUP(B54,[1]Sheet1!B$4:F$8446,5,0)</f>
        <v>90</v>
      </c>
      <c r="G54" s="25">
        <f>VLOOKUP(B54,[1]Sheet1!B$4:J$8446,6,0)</f>
        <v>90</v>
      </c>
      <c r="H54" s="25">
        <f>VLOOKUP(B54,[1]Sheet1!B$4:H$8446,7,0)</f>
        <v>90</v>
      </c>
      <c r="I54" s="26" t="str">
        <f t="shared" si="0"/>
        <v>Xuất sắc</v>
      </c>
      <c r="J54" s="25">
        <f>VLOOKUP(B54,[1]Sheet1!B$4:K$8446,9,0)</f>
        <v>90</v>
      </c>
      <c r="K54" s="26" t="str">
        <f t="shared" si="1"/>
        <v>Xuất sắc</v>
      </c>
    </row>
    <row r="55" spans="1:11" ht="15.75" x14ac:dyDescent="0.25">
      <c r="A55" s="14">
        <v>43</v>
      </c>
      <c r="B55" s="28" t="s">
        <v>424</v>
      </c>
      <c r="C55" s="23" t="s">
        <v>425</v>
      </c>
      <c r="D55" s="27">
        <v>38517</v>
      </c>
      <c r="E55" s="25">
        <f>VLOOKUP(B55,[1]Sheet1!B$4:L$8446,4,0)</f>
        <v>90</v>
      </c>
      <c r="F55" s="25">
        <f>VLOOKUP(B55,[1]Sheet1!B$4:F$8446,5,0)</f>
        <v>90</v>
      </c>
      <c r="G55" s="25">
        <f>VLOOKUP(B55,[1]Sheet1!B$4:J$8446,6,0)</f>
        <v>90</v>
      </c>
      <c r="H55" s="25">
        <f>VLOOKUP(B55,[1]Sheet1!B$4:H$8446,7,0)</f>
        <v>90</v>
      </c>
      <c r="I55" s="26" t="str">
        <f t="shared" si="0"/>
        <v>Xuất sắc</v>
      </c>
      <c r="J55" s="25">
        <f>VLOOKUP(B55,[1]Sheet1!B$4:K$8446,9,0)</f>
        <v>90</v>
      </c>
      <c r="K55" s="26" t="str">
        <f t="shared" si="1"/>
        <v>Xuất sắc</v>
      </c>
    </row>
    <row r="56" spans="1:11" ht="15.75" x14ac:dyDescent="0.25">
      <c r="A56" s="14">
        <v>44</v>
      </c>
      <c r="B56" s="28" t="s">
        <v>426</v>
      </c>
      <c r="C56" s="23" t="s">
        <v>427</v>
      </c>
      <c r="D56" s="27">
        <v>38426</v>
      </c>
      <c r="E56" s="25">
        <f>VLOOKUP(B56,[1]Sheet1!B$4:L$8446,4,0)</f>
        <v>62</v>
      </c>
      <c r="F56" s="25">
        <f>VLOOKUP(B56,[1]Sheet1!B$4:F$8446,5,0)</f>
        <v>72</v>
      </c>
      <c r="G56" s="25">
        <f>VLOOKUP(B56,[1]Sheet1!B$4:J$8446,6,0)</f>
        <v>72</v>
      </c>
      <c r="H56" s="25">
        <f>VLOOKUP(B56,[1]Sheet1!B$4:H$8446,7,0)</f>
        <v>72</v>
      </c>
      <c r="I56" s="26" t="str">
        <f t="shared" si="0"/>
        <v>Khá</v>
      </c>
      <c r="J56" s="25">
        <f>VLOOKUP(B56,[1]Sheet1!B$4:K$8446,9,0)</f>
        <v>72</v>
      </c>
      <c r="K56" s="26" t="str">
        <f t="shared" si="1"/>
        <v>Khá</v>
      </c>
    </row>
    <row r="57" spans="1:11" ht="15.75" x14ac:dyDescent="0.25">
      <c r="A57" s="14">
        <v>45</v>
      </c>
      <c r="B57" s="28" t="s">
        <v>428</v>
      </c>
      <c r="C57" s="23" t="s">
        <v>429</v>
      </c>
      <c r="D57" s="27">
        <v>38440</v>
      </c>
      <c r="E57" s="25">
        <f>VLOOKUP(B57,[1]Sheet1!B$4:L$8446,4,0)</f>
        <v>90</v>
      </c>
      <c r="F57" s="25">
        <f>VLOOKUP(B57,[1]Sheet1!B$4:F$8446,5,0)</f>
        <v>90</v>
      </c>
      <c r="G57" s="25">
        <f>VLOOKUP(B57,[1]Sheet1!B$4:J$8446,6,0)</f>
        <v>90</v>
      </c>
      <c r="H57" s="25">
        <f>VLOOKUP(B57,[1]Sheet1!B$4:H$8446,7,0)</f>
        <v>90</v>
      </c>
      <c r="I57" s="26" t="str">
        <f t="shared" si="0"/>
        <v>Xuất sắc</v>
      </c>
      <c r="J57" s="25">
        <f>VLOOKUP(B57,[1]Sheet1!B$4:K$8446,9,0)</f>
        <v>90</v>
      </c>
      <c r="K57" s="26" t="str">
        <f t="shared" si="1"/>
        <v>Xuất sắc</v>
      </c>
    </row>
    <row r="58" spans="1:11" ht="15.75" x14ac:dyDescent="0.25">
      <c r="A58" s="14">
        <v>46</v>
      </c>
      <c r="B58" s="28" t="s">
        <v>430</v>
      </c>
      <c r="C58" s="23" t="s">
        <v>431</v>
      </c>
      <c r="D58" s="27">
        <v>38518</v>
      </c>
      <c r="E58" s="25">
        <f>VLOOKUP(B58,[1]Sheet1!B$4:L$8446,4,0)</f>
        <v>90</v>
      </c>
      <c r="F58" s="25">
        <f>VLOOKUP(B58,[1]Sheet1!B$4:F$8446,5,0)</f>
        <v>90</v>
      </c>
      <c r="G58" s="25">
        <f>VLOOKUP(B58,[1]Sheet1!B$4:J$8446,6,0)</f>
        <v>90</v>
      </c>
      <c r="H58" s="25">
        <f>VLOOKUP(B58,[1]Sheet1!B$4:H$8446,7,0)</f>
        <v>90</v>
      </c>
      <c r="I58" s="26" t="str">
        <f t="shared" si="0"/>
        <v>Xuất sắc</v>
      </c>
      <c r="J58" s="25">
        <f>VLOOKUP(B58,[1]Sheet1!B$4:K$8446,9,0)</f>
        <v>90</v>
      </c>
      <c r="K58" s="26" t="str">
        <f t="shared" si="1"/>
        <v>Xuất sắc</v>
      </c>
    </row>
    <row r="59" spans="1:11" ht="15.75" x14ac:dyDescent="0.25">
      <c r="A59" s="14">
        <v>47</v>
      </c>
      <c r="B59" s="28" t="s">
        <v>444</v>
      </c>
      <c r="C59" s="23" t="s">
        <v>445</v>
      </c>
      <c r="D59" s="27">
        <v>38458</v>
      </c>
      <c r="E59" s="25">
        <f>VLOOKUP(B59,[1]Sheet1!B$4:L$8446,4,0)</f>
        <v>90</v>
      </c>
      <c r="F59" s="25">
        <f>VLOOKUP(B59,[1]Sheet1!B$4:F$8446,5,0)</f>
        <v>96</v>
      </c>
      <c r="G59" s="25">
        <f>VLOOKUP(B59,[1]Sheet1!B$4:J$8446,6,0)</f>
        <v>96</v>
      </c>
      <c r="H59" s="25">
        <f>VLOOKUP(B59,[1]Sheet1!B$4:H$8446,7,0)</f>
        <v>96</v>
      </c>
      <c r="I59" s="26" t="str">
        <f t="shared" si="0"/>
        <v>Xuất sắc</v>
      </c>
      <c r="J59" s="25">
        <f>VLOOKUP(B59,[1]Sheet1!B$4:K$8446,9,0)</f>
        <v>96</v>
      </c>
      <c r="K59" s="26" t="str">
        <f t="shared" si="1"/>
        <v>Xuất sắc</v>
      </c>
    </row>
    <row r="60" spans="1:11" ht="15.75" x14ac:dyDescent="0.25">
      <c r="A60" s="14">
        <v>48</v>
      </c>
      <c r="B60" s="28" t="s">
        <v>446</v>
      </c>
      <c r="C60" s="23" t="s">
        <v>447</v>
      </c>
      <c r="D60" s="27">
        <v>38534</v>
      </c>
      <c r="E60" s="25">
        <f>VLOOKUP(B60,[1]Sheet1!B$4:L$8446,4,0)</f>
        <v>75</v>
      </c>
      <c r="F60" s="25">
        <f>VLOOKUP(B60,[1]Sheet1!B$4:F$8446,5,0)</f>
        <v>75</v>
      </c>
      <c r="G60" s="25">
        <f>VLOOKUP(B60,[1]Sheet1!B$4:J$8446,6,0)</f>
        <v>75</v>
      </c>
      <c r="H60" s="25">
        <f>VLOOKUP(B60,[1]Sheet1!B$4:H$8446,7,0)</f>
        <v>75</v>
      </c>
      <c r="I60" s="26" t="str">
        <f t="shared" si="0"/>
        <v>Khá</v>
      </c>
      <c r="J60" s="25">
        <f>VLOOKUP(B60,[1]Sheet1!B$4:K$8446,9,0)</f>
        <v>75</v>
      </c>
      <c r="K60" s="26" t="str">
        <f t="shared" si="1"/>
        <v>Khá</v>
      </c>
    </row>
    <row r="61" spans="1:11" ht="15.75" x14ac:dyDescent="0.25">
      <c r="A61" s="14">
        <v>49</v>
      </c>
      <c r="B61" s="28" t="s">
        <v>432</v>
      </c>
      <c r="C61" s="23" t="s">
        <v>433</v>
      </c>
      <c r="D61" s="27">
        <v>38633</v>
      </c>
      <c r="E61" s="25">
        <f>VLOOKUP(B61,[1]Sheet1!B$4:L$8446,4,0)</f>
        <v>78</v>
      </c>
      <c r="F61" s="25">
        <f>VLOOKUP(B61,[1]Sheet1!B$4:F$8446,5,0)</f>
        <v>80</v>
      </c>
      <c r="G61" s="25">
        <f>VLOOKUP(B61,[1]Sheet1!B$4:J$8446,6,0)</f>
        <v>80</v>
      </c>
      <c r="H61" s="25">
        <f>VLOOKUP(B61,[1]Sheet1!B$4:H$8446,7,0)</f>
        <v>80</v>
      </c>
      <c r="I61" s="26" t="str">
        <f t="shared" si="0"/>
        <v>Tốt</v>
      </c>
      <c r="J61" s="25">
        <f>VLOOKUP(B61,[1]Sheet1!B$4:K$8446,9,0)</f>
        <v>80</v>
      </c>
      <c r="K61" s="26" t="str">
        <f t="shared" si="1"/>
        <v>Tốt</v>
      </c>
    </row>
    <row r="62" spans="1:11" ht="15.75" x14ac:dyDescent="0.25">
      <c r="A62" s="14">
        <v>50</v>
      </c>
      <c r="B62" s="28" t="s">
        <v>434</v>
      </c>
      <c r="C62" s="23" t="s">
        <v>435</v>
      </c>
      <c r="D62" s="27">
        <v>38287</v>
      </c>
      <c r="E62" s="25">
        <f>VLOOKUP(B62,[1]Sheet1!B$4:L$8446,4,0)</f>
        <v>90</v>
      </c>
      <c r="F62" s="25">
        <f>VLOOKUP(B62,[1]Sheet1!B$4:F$8446,5,0)</f>
        <v>90</v>
      </c>
      <c r="G62" s="25">
        <f>VLOOKUP(B62,[1]Sheet1!B$4:J$8446,6,0)</f>
        <v>90</v>
      </c>
      <c r="H62" s="25">
        <f>VLOOKUP(B62,[1]Sheet1!B$4:H$8446,7,0)</f>
        <v>90</v>
      </c>
      <c r="I62" s="26" t="str">
        <f t="shared" si="0"/>
        <v>Xuất sắc</v>
      </c>
      <c r="J62" s="25">
        <f>VLOOKUP(B62,[1]Sheet1!B$4:K$8446,9,0)</f>
        <v>90</v>
      </c>
      <c r="K62" s="26" t="str">
        <f t="shared" si="1"/>
        <v>Xuất sắc</v>
      </c>
    </row>
    <row r="63" spans="1:11" ht="15.75" x14ac:dyDescent="0.25">
      <c r="A63" s="14">
        <v>51</v>
      </c>
      <c r="B63" s="28" t="s">
        <v>448</v>
      </c>
      <c r="C63" s="23" t="s">
        <v>449</v>
      </c>
      <c r="D63" s="27">
        <v>38499</v>
      </c>
      <c r="E63" s="25">
        <f>VLOOKUP(B63,[1]Sheet1!B$4:L$8446,4,0)</f>
        <v>90</v>
      </c>
      <c r="F63" s="25">
        <f>VLOOKUP(B63,[1]Sheet1!B$4:F$8446,5,0)</f>
        <v>90</v>
      </c>
      <c r="G63" s="25">
        <f>VLOOKUP(B63,[1]Sheet1!B$4:J$8446,6,0)</f>
        <v>90</v>
      </c>
      <c r="H63" s="25">
        <f>VLOOKUP(B63,[1]Sheet1!B$4:H$8446,7,0)</f>
        <v>90</v>
      </c>
      <c r="I63" s="26" t="str">
        <f t="shared" si="0"/>
        <v>Xuất sắc</v>
      </c>
      <c r="J63" s="25">
        <f>VLOOKUP(B63,[1]Sheet1!B$4:K$8446,9,0)</f>
        <v>90</v>
      </c>
      <c r="K63" s="26" t="str">
        <f t="shared" si="1"/>
        <v>Xuất sắc</v>
      </c>
    </row>
    <row r="64" spans="1:11" ht="15.75" x14ac:dyDescent="0.25">
      <c r="A64" s="14">
        <v>52</v>
      </c>
      <c r="B64" s="28" t="s">
        <v>450</v>
      </c>
      <c r="C64" s="23" t="s">
        <v>451</v>
      </c>
      <c r="D64" s="27">
        <v>38667</v>
      </c>
      <c r="E64" s="25">
        <f>VLOOKUP(B64,[1]Sheet1!B$4:L$8446,4,0)</f>
        <v>90</v>
      </c>
      <c r="F64" s="25">
        <f>VLOOKUP(B64,[1]Sheet1!B$4:F$8446,5,0)</f>
        <v>90</v>
      </c>
      <c r="G64" s="25">
        <f>VLOOKUP(B64,[1]Sheet1!B$4:J$8446,6,0)</f>
        <v>90</v>
      </c>
      <c r="H64" s="25">
        <f>VLOOKUP(B64,[1]Sheet1!B$4:H$8446,7,0)</f>
        <v>90</v>
      </c>
      <c r="I64" s="26" t="str">
        <f t="shared" si="0"/>
        <v>Xuất sắc</v>
      </c>
      <c r="J64" s="25">
        <f>VLOOKUP(B64,[1]Sheet1!B$4:K$8446,9,0)</f>
        <v>90</v>
      </c>
      <c r="K64" s="26" t="str">
        <f t="shared" si="1"/>
        <v>Xuất sắc</v>
      </c>
    </row>
    <row r="65" spans="1:11" ht="15.75" x14ac:dyDescent="0.25">
      <c r="A65" s="14">
        <v>53</v>
      </c>
      <c r="B65" s="28" t="s">
        <v>436</v>
      </c>
      <c r="C65" s="23" t="s">
        <v>437</v>
      </c>
      <c r="D65" s="27">
        <v>38553</v>
      </c>
      <c r="E65" s="25">
        <f>VLOOKUP(B65,[1]Sheet1!B$4:L$8446,4,0)</f>
        <v>90</v>
      </c>
      <c r="F65" s="25">
        <f>VLOOKUP(B65,[1]Sheet1!B$4:F$8446,5,0)</f>
        <v>90</v>
      </c>
      <c r="G65" s="25">
        <f>VLOOKUP(B65,[1]Sheet1!B$4:J$8446,6,0)</f>
        <v>90</v>
      </c>
      <c r="H65" s="25">
        <f>VLOOKUP(B65,[1]Sheet1!B$4:H$8446,7,0)</f>
        <v>90</v>
      </c>
      <c r="I65" s="26" t="str">
        <f t="shared" si="0"/>
        <v>Xuất sắc</v>
      </c>
      <c r="J65" s="25">
        <f>VLOOKUP(B65,[1]Sheet1!B$4:K$8446,9,0)</f>
        <v>90</v>
      </c>
      <c r="K65" s="26" t="str">
        <f t="shared" si="1"/>
        <v>Xuất sắc</v>
      </c>
    </row>
    <row r="66" spans="1:11" ht="15.75" x14ac:dyDescent="0.25">
      <c r="A66" s="14">
        <v>54</v>
      </c>
      <c r="B66" s="28" t="s">
        <v>438</v>
      </c>
      <c r="C66" s="23" t="s">
        <v>439</v>
      </c>
      <c r="D66" s="27">
        <v>38688</v>
      </c>
      <c r="E66" s="25">
        <f>VLOOKUP(B66,[1]Sheet1!B$4:L$8446,4,0)</f>
        <v>80</v>
      </c>
      <c r="F66" s="25">
        <f>VLOOKUP(B66,[1]Sheet1!B$4:F$8446,5,0)</f>
        <v>80</v>
      </c>
      <c r="G66" s="25">
        <f>VLOOKUP(B66,[1]Sheet1!B$4:J$8446,6,0)</f>
        <v>80</v>
      </c>
      <c r="H66" s="25">
        <f>VLOOKUP(B66,[1]Sheet1!B$4:H$8446,7,0)</f>
        <v>80</v>
      </c>
      <c r="I66" s="26" t="str">
        <f t="shared" si="0"/>
        <v>Tốt</v>
      </c>
      <c r="J66" s="25">
        <f>VLOOKUP(B66,[1]Sheet1!B$4:K$8446,9,0)</f>
        <v>80</v>
      </c>
      <c r="K66" s="26" t="str">
        <f t="shared" si="1"/>
        <v>Tốt</v>
      </c>
    </row>
    <row r="67" spans="1:11" ht="15.75" x14ac:dyDescent="0.25">
      <c r="A67" s="14">
        <v>55</v>
      </c>
      <c r="B67" s="28" t="s">
        <v>440</v>
      </c>
      <c r="C67" s="23" t="s">
        <v>441</v>
      </c>
      <c r="D67" s="27">
        <v>38371</v>
      </c>
      <c r="E67" s="25">
        <f>VLOOKUP(B67,[1]Sheet1!B$4:L$8446,4,0)</f>
        <v>75</v>
      </c>
      <c r="F67" s="25">
        <f>VLOOKUP(B67,[1]Sheet1!B$4:F$8446,5,0)</f>
        <v>75</v>
      </c>
      <c r="G67" s="25">
        <f>VLOOKUP(B67,[1]Sheet1!B$4:J$8446,6,0)</f>
        <v>75</v>
      </c>
      <c r="H67" s="25">
        <f>VLOOKUP(B67,[1]Sheet1!B$4:H$8446,7,0)</f>
        <v>75</v>
      </c>
      <c r="I67" s="26" t="str">
        <f t="shared" si="0"/>
        <v>Khá</v>
      </c>
      <c r="J67" s="25">
        <f>VLOOKUP(B67,[1]Sheet1!B$4:K$8446,9,0)</f>
        <v>75</v>
      </c>
      <c r="K67" s="26" t="str">
        <f t="shared" si="1"/>
        <v>Khá</v>
      </c>
    </row>
    <row r="68" spans="1:11" ht="15.75" x14ac:dyDescent="0.25">
      <c r="A68" s="14">
        <v>56</v>
      </c>
      <c r="B68" s="28" t="s">
        <v>442</v>
      </c>
      <c r="C68" s="23" t="s">
        <v>443</v>
      </c>
      <c r="D68" s="27">
        <v>38499</v>
      </c>
      <c r="E68" s="25">
        <f>VLOOKUP(B68,[1]Sheet1!B$4:L$8446,4,0)</f>
        <v>70</v>
      </c>
      <c r="F68" s="25">
        <f>VLOOKUP(B68,[1]Sheet1!B$4:F$8446,5,0)</f>
        <v>60</v>
      </c>
      <c r="G68" s="25">
        <f>VLOOKUP(B68,[1]Sheet1!B$4:J$8446,6,0)</f>
        <v>60</v>
      </c>
      <c r="H68" s="25">
        <f>VLOOKUP(B68,[1]Sheet1!B$4:H$8446,7,0)</f>
        <v>60</v>
      </c>
      <c r="I68" s="26" t="str">
        <f t="shared" si="0"/>
        <v>Trung bình</v>
      </c>
      <c r="J68" s="25">
        <f>VLOOKUP(B68,[1]Sheet1!B$4:K$8446,9,0)</f>
        <v>60</v>
      </c>
      <c r="K68" s="26" t="str">
        <f t="shared" si="1"/>
        <v>Trung bình</v>
      </c>
    </row>
    <row r="69" spans="1:11" ht="15.75" x14ac:dyDescent="0.25">
      <c r="A69" s="14">
        <v>57</v>
      </c>
      <c r="B69" s="28" t="s">
        <v>452</v>
      </c>
      <c r="C69" s="23" t="s">
        <v>453</v>
      </c>
      <c r="D69" s="27">
        <v>38379</v>
      </c>
      <c r="E69" s="25">
        <f>VLOOKUP(B69,[1]Sheet1!B$4:L$8446,4,0)</f>
        <v>90</v>
      </c>
      <c r="F69" s="25">
        <f>VLOOKUP(B69,[1]Sheet1!B$4:F$8446,5,0)</f>
        <v>90</v>
      </c>
      <c r="G69" s="25">
        <f>VLOOKUP(B69,[1]Sheet1!B$4:J$8446,6,0)</f>
        <v>90</v>
      </c>
      <c r="H69" s="25">
        <f>VLOOKUP(B69,[1]Sheet1!B$4:H$8446,7,0)</f>
        <v>90</v>
      </c>
      <c r="I69" s="26" t="str">
        <f t="shared" si="0"/>
        <v>Xuất sắc</v>
      </c>
      <c r="J69" s="25">
        <f>VLOOKUP(B69,[1]Sheet1!B$4:K$8446,9,0)</f>
        <v>90</v>
      </c>
      <c r="K69" s="26" t="str">
        <f t="shared" si="1"/>
        <v>Xuất sắc</v>
      </c>
    </row>
    <row r="70" spans="1:11" ht="15" x14ac:dyDescent="0.25">
      <c r="G70" s="15"/>
    </row>
    <row r="71" spans="1:11" x14ac:dyDescent="0.2">
      <c r="A71" s="32" t="s">
        <v>454</v>
      </c>
      <c r="B71" s="32"/>
      <c r="C71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71:C71"/>
    <mergeCell ref="A6:K6"/>
    <mergeCell ref="J10:K10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69">
    <cfRule type="duplicateValues" dxfId="23" priority="10"/>
    <cfRule type="duplicateValues" dxfId="22" priority="11"/>
    <cfRule type="duplicateValues" dxfId="21" priority="1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027-625F-4116-ACBA-08AB1F69E5B9}">
  <dimension ref="A1:K68"/>
  <sheetViews>
    <sheetView topLeftCell="A42" workbookViewId="0">
      <selection activeCell="E76" sqref="E76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1044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455</v>
      </c>
      <c r="C13" s="23" t="s">
        <v>456</v>
      </c>
      <c r="D13" s="24">
        <v>38451</v>
      </c>
      <c r="E13" s="25">
        <f>VLOOKUP(B13,[1]Sheet1!B$4:L$8446,4,0)</f>
        <v>98</v>
      </c>
      <c r="F13" s="25">
        <f>VLOOKUP(B13,[1]Sheet1!B$4:F$8446,5,0)</f>
        <v>98</v>
      </c>
      <c r="G13" s="25">
        <f>VLOOKUP(B13,[1]Sheet1!B$4:J$8446,6,0)</f>
        <v>98</v>
      </c>
      <c r="H13" s="25">
        <f>VLOOKUP(B13,[1]Sheet1!B$4:H$8446,7,0)</f>
        <v>98</v>
      </c>
      <c r="I13" s="26" t="str">
        <f t="shared" ref="I13:I66" si="0">IF(H13&gt;=90,"Xuất sắc",IF(H13&gt;=80,"Tốt", IF(H13&gt;=65,"Khá",IF(H13&gt;=50,"Trung bình", IF(H13&gt;=35, "Yếu", "Kém")))))</f>
        <v>Xuất sắc</v>
      </c>
      <c r="J13" s="25">
        <f>VLOOKUP(B13,[1]Sheet1!B$4:K$8446,9,0)</f>
        <v>98</v>
      </c>
      <c r="K13" s="26" t="str">
        <f t="shared" ref="K13:K66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8" t="s">
        <v>457</v>
      </c>
      <c r="C14" s="23" t="s">
        <v>458</v>
      </c>
      <c r="D14" s="24">
        <v>38602</v>
      </c>
      <c r="E14" s="25">
        <f>VLOOKUP(B14,[1]Sheet1!B$4:L$8446,4,0)</f>
        <v>90</v>
      </c>
      <c r="F14" s="25">
        <f>VLOOKUP(B14,[1]Sheet1!B$4:F$8446,5,0)</f>
        <v>90</v>
      </c>
      <c r="G14" s="25">
        <f>VLOOKUP(B14,[1]Sheet1!B$4:J$8446,6,0)</f>
        <v>90</v>
      </c>
      <c r="H14" s="25">
        <f>VLOOKUP(B14,[1]Sheet1!B$4:H$8446,7,0)</f>
        <v>90</v>
      </c>
      <c r="I14" s="26" t="str">
        <f t="shared" si="0"/>
        <v>Xuất sắc</v>
      </c>
      <c r="J14" s="25">
        <f>VLOOKUP(B14,[1]Sheet1!B$4:K$8446,9,0)</f>
        <v>90</v>
      </c>
      <c r="K14" s="26" t="str">
        <f t="shared" si="1"/>
        <v>Xuất sắc</v>
      </c>
    </row>
    <row r="15" spans="1:11" ht="15.75" x14ac:dyDescent="0.25">
      <c r="A15" s="14">
        <v>3</v>
      </c>
      <c r="B15" s="28" t="s">
        <v>459</v>
      </c>
      <c r="C15" s="23" t="s">
        <v>460</v>
      </c>
      <c r="D15" s="24">
        <v>38400</v>
      </c>
      <c r="E15" s="25">
        <f>VLOOKUP(B15,[1]Sheet1!B$4:L$8446,4,0)</f>
        <v>90</v>
      </c>
      <c r="F15" s="25">
        <f>VLOOKUP(B15,[1]Sheet1!B$4:F$8446,5,0)</f>
        <v>90</v>
      </c>
      <c r="G15" s="25">
        <f>VLOOKUP(B15,[1]Sheet1!B$4:J$8446,6,0)</f>
        <v>90</v>
      </c>
      <c r="H15" s="25">
        <f>VLOOKUP(B15,[1]Sheet1!B$4:H$8446,7,0)</f>
        <v>90</v>
      </c>
      <c r="I15" s="26" t="str">
        <f t="shared" si="0"/>
        <v>Xuất sắc</v>
      </c>
      <c r="J15" s="25">
        <f>VLOOKUP(B15,[1]Sheet1!B$4:K$8446,9,0)</f>
        <v>90</v>
      </c>
      <c r="K15" s="26" t="str">
        <f t="shared" si="1"/>
        <v>Xuất sắc</v>
      </c>
    </row>
    <row r="16" spans="1:11" ht="15.75" x14ac:dyDescent="0.25">
      <c r="A16" s="14">
        <v>4</v>
      </c>
      <c r="B16" s="28" t="s">
        <v>461</v>
      </c>
      <c r="C16" s="23" t="s">
        <v>462</v>
      </c>
      <c r="D16" s="24">
        <v>38373</v>
      </c>
      <c r="E16" s="25">
        <f>VLOOKUP(B16,[1]Sheet1!B$4:L$8446,4,0)</f>
        <v>90</v>
      </c>
      <c r="F16" s="25">
        <f>VLOOKUP(B16,[1]Sheet1!B$4:F$8446,5,0)</f>
        <v>90</v>
      </c>
      <c r="G16" s="25">
        <f>VLOOKUP(B16,[1]Sheet1!B$4:J$8446,6,0)</f>
        <v>90</v>
      </c>
      <c r="H16" s="25">
        <f>VLOOKUP(B16,[1]Sheet1!B$4:H$8446,7,0)</f>
        <v>90</v>
      </c>
      <c r="I16" s="26" t="str">
        <f t="shared" si="0"/>
        <v>Xuất sắc</v>
      </c>
      <c r="J16" s="25">
        <f>VLOOKUP(B16,[1]Sheet1!B$4:K$8446,9,0)</f>
        <v>90</v>
      </c>
      <c r="K16" s="26" t="str">
        <f t="shared" si="1"/>
        <v>Xuất sắc</v>
      </c>
    </row>
    <row r="17" spans="1:11" ht="15.75" x14ac:dyDescent="0.25">
      <c r="A17" s="14">
        <v>5</v>
      </c>
      <c r="B17" s="28" t="s">
        <v>463</v>
      </c>
      <c r="C17" s="23" t="s">
        <v>464</v>
      </c>
      <c r="D17" s="24">
        <v>38545</v>
      </c>
      <c r="E17" s="25">
        <f>VLOOKUP(B17,[1]Sheet1!B$4:L$8446,4,0)</f>
        <v>80</v>
      </c>
      <c r="F17" s="25">
        <f>VLOOKUP(B17,[1]Sheet1!B$4:F$8446,5,0)</f>
        <v>80</v>
      </c>
      <c r="G17" s="25">
        <f>VLOOKUP(B17,[1]Sheet1!B$4:J$8446,6,0)</f>
        <v>80</v>
      </c>
      <c r="H17" s="25">
        <f>VLOOKUP(B17,[1]Sheet1!B$4:H$8446,7,0)</f>
        <v>80</v>
      </c>
      <c r="I17" s="26" t="str">
        <f t="shared" si="0"/>
        <v>Tốt</v>
      </c>
      <c r="J17" s="25">
        <f>VLOOKUP(B17,[1]Sheet1!B$4:K$8446,9,0)</f>
        <v>80</v>
      </c>
      <c r="K17" s="26" t="str">
        <f t="shared" si="1"/>
        <v>Tốt</v>
      </c>
    </row>
    <row r="18" spans="1:11" ht="15.75" x14ac:dyDescent="0.25">
      <c r="A18" s="14">
        <v>6</v>
      </c>
      <c r="B18" s="28" t="s">
        <v>465</v>
      </c>
      <c r="C18" s="23" t="s">
        <v>466</v>
      </c>
      <c r="D18" s="24">
        <v>38362</v>
      </c>
      <c r="E18" s="25">
        <f>VLOOKUP(B18,[1]Sheet1!B$4:L$8446,4,0)</f>
        <v>80</v>
      </c>
      <c r="F18" s="25">
        <f>VLOOKUP(B18,[1]Sheet1!B$4:F$8446,5,0)</f>
        <v>77</v>
      </c>
      <c r="G18" s="25">
        <f>VLOOKUP(B18,[1]Sheet1!B$4:J$8446,6,0)</f>
        <v>77</v>
      </c>
      <c r="H18" s="25">
        <f>VLOOKUP(B18,[1]Sheet1!B$4:H$8446,7,0)</f>
        <v>77</v>
      </c>
      <c r="I18" s="26" t="str">
        <f t="shared" si="0"/>
        <v>Khá</v>
      </c>
      <c r="J18" s="25">
        <f>VLOOKUP(B18,[1]Sheet1!B$4:K$8446,9,0)</f>
        <v>77</v>
      </c>
      <c r="K18" s="26" t="str">
        <f t="shared" si="1"/>
        <v>Khá</v>
      </c>
    </row>
    <row r="19" spans="1:11" ht="15.75" x14ac:dyDescent="0.25">
      <c r="A19" s="14">
        <v>7</v>
      </c>
      <c r="B19" s="28" t="s">
        <v>467</v>
      </c>
      <c r="C19" s="23" t="s">
        <v>468</v>
      </c>
      <c r="D19" s="24">
        <v>38629</v>
      </c>
      <c r="E19" s="25">
        <f>VLOOKUP(B19,[1]Sheet1!B$4:L$8446,4,0)</f>
        <v>90</v>
      </c>
      <c r="F19" s="25">
        <f>VLOOKUP(B19,[1]Sheet1!B$4:F$8446,5,0)</f>
        <v>90</v>
      </c>
      <c r="G19" s="25">
        <f>VLOOKUP(B19,[1]Sheet1!B$4:J$8446,6,0)</f>
        <v>90</v>
      </c>
      <c r="H19" s="25">
        <f>VLOOKUP(B19,[1]Sheet1!B$4:H$8446,7,0)</f>
        <v>90</v>
      </c>
      <c r="I19" s="26" t="str">
        <f t="shared" si="0"/>
        <v>Xuất sắc</v>
      </c>
      <c r="J19" s="25">
        <f>VLOOKUP(B19,[1]Sheet1!B$4:K$8446,9,0)</f>
        <v>90</v>
      </c>
      <c r="K19" s="26" t="str">
        <f t="shared" si="1"/>
        <v>Xuất sắc</v>
      </c>
    </row>
    <row r="20" spans="1:11" ht="15.75" x14ac:dyDescent="0.25">
      <c r="A20" s="14">
        <v>8</v>
      </c>
      <c r="B20" s="28" t="s">
        <v>469</v>
      </c>
      <c r="C20" s="23" t="s">
        <v>470</v>
      </c>
      <c r="D20" s="24">
        <v>38698</v>
      </c>
      <c r="E20" s="25">
        <f>VLOOKUP(B20,[1]Sheet1!B$4:L$8446,4,0)</f>
        <v>90</v>
      </c>
      <c r="F20" s="25">
        <f>VLOOKUP(B20,[1]Sheet1!B$4:F$8446,5,0)</f>
        <v>90</v>
      </c>
      <c r="G20" s="25">
        <f>VLOOKUP(B20,[1]Sheet1!B$4:J$8446,6,0)</f>
        <v>90</v>
      </c>
      <c r="H20" s="25">
        <f>VLOOKUP(B20,[1]Sheet1!B$4:H$8446,7,0)</f>
        <v>90</v>
      </c>
      <c r="I20" s="26" t="str">
        <f t="shared" si="0"/>
        <v>Xuất sắc</v>
      </c>
      <c r="J20" s="25">
        <f>VLOOKUP(B20,[1]Sheet1!B$4:K$8446,9,0)</f>
        <v>90</v>
      </c>
      <c r="K20" s="26" t="str">
        <f t="shared" si="1"/>
        <v>Xuất sắc</v>
      </c>
    </row>
    <row r="21" spans="1:11" ht="15.75" x14ac:dyDescent="0.25">
      <c r="A21" s="14">
        <v>9</v>
      </c>
      <c r="B21" s="28" t="s">
        <v>471</v>
      </c>
      <c r="C21" s="23" t="s">
        <v>472</v>
      </c>
      <c r="D21" s="24">
        <v>38612</v>
      </c>
      <c r="E21" s="25">
        <f>VLOOKUP(B21,[1]Sheet1!B$4:L$8446,4,0)</f>
        <v>91</v>
      </c>
      <c r="F21" s="25">
        <f>VLOOKUP(B21,[1]Sheet1!B$4:F$8446,5,0)</f>
        <v>96</v>
      </c>
      <c r="G21" s="25">
        <f>VLOOKUP(B21,[1]Sheet1!B$4:J$8446,6,0)</f>
        <v>96</v>
      </c>
      <c r="H21" s="25">
        <f>VLOOKUP(B21,[1]Sheet1!B$4:H$8446,7,0)</f>
        <v>96</v>
      </c>
      <c r="I21" s="26" t="str">
        <f t="shared" si="0"/>
        <v>Xuất sắc</v>
      </c>
      <c r="J21" s="25">
        <f>VLOOKUP(B21,[1]Sheet1!B$4:K$8446,9,0)</f>
        <v>96</v>
      </c>
      <c r="K21" s="26" t="str">
        <f t="shared" si="1"/>
        <v>Xuất sắc</v>
      </c>
    </row>
    <row r="22" spans="1:11" ht="15.75" x14ac:dyDescent="0.25">
      <c r="A22" s="14">
        <v>10</v>
      </c>
      <c r="B22" s="28" t="s">
        <v>473</v>
      </c>
      <c r="C22" s="23" t="s">
        <v>474</v>
      </c>
      <c r="D22" s="24">
        <v>38518</v>
      </c>
      <c r="E22" s="25">
        <f>VLOOKUP(B22,[1]Sheet1!B$4:L$8446,4,0)</f>
        <v>90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4">
        <v>11</v>
      </c>
      <c r="B23" s="28" t="s">
        <v>475</v>
      </c>
      <c r="C23" s="23" t="s">
        <v>476</v>
      </c>
      <c r="D23" s="24">
        <v>38562</v>
      </c>
      <c r="E23" s="25">
        <f>VLOOKUP(B23,[1]Sheet1!B$4:L$8446,4,0)</f>
        <v>80</v>
      </c>
      <c r="F23" s="25">
        <f>VLOOKUP(B23,[1]Sheet1!B$4:F$8446,5,0)</f>
        <v>80</v>
      </c>
      <c r="G23" s="25">
        <f>VLOOKUP(B23,[1]Sheet1!B$4:J$8446,6,0)</f>
        <v>80</v>
      </c>
      <c r="H23" s="25">
        <f>VLOOKUP(B23,[1]Sheet1!B$4:H$8446,7,0)</f>
        <v>80</v>
      </c>
      <c r="I23" s="26" t="str">
        <f t="shared" si="0"/>
        <v>Tốt</v>
      </c>
      <c r="J23" s="25">
        <f>VLOOKUP(B23,[1]Sheet1!B$4:K$8446,9,0)</f>
        <v>80</v>
      </c>
      <c r="K23" s="26" t="str">
        <f t="shared" si="1"/>
        <v>Tốt</v>
      </c>
    </row>
    <row r="24" spans="1:11" ht="15.75" x14ac:dyDescent="0.25">
      <c r="A24" s="14">
        <v>12</v>
      </c>
      <c r="B24" s="28" t="s">
        <v>477</v>
      </c>
      <c r="C24" s="23" t="s">
        <v>478</v>
      </c>
      <c r="D24" s="24">
        <v>38531</v>
      </c>
      <c r="E24" s="25">
        <f>VLOOKUP(B24,[1]Sheet1!B$4:L$8446,4,0)</f>
        <v>92</v>
      </c>
      <c r="F24" s="25">
        <f>VLOOKUP(B24,[1]Sheet1!B$4:F$8446,5,0)</f>
        <v>92</v>
      </c>
      <c r="G24" s="25">
        <f>VLOOKUP(B24,[1]Sheet1!B$4:J$8446,6,0)</f>
        <v>92</v>
      </c>
      <c r="H24" s="25">
        <f>VLOOKUP(B24,[1]Sheet1!B$4:H$8446,7,0)</f>
        <v>92</v>
      </c>
      <c r="I24" s="26" t="str">
        <f t="shared" si="0"/>
        <v>Xuất sắc</v>
      </c>
      <c r="J24" s="25">
        <f>VLOOKUP(B24,[1]Sheet1!B$4:K$8446,9,0)</f>
        <v>92</v>
      </c>
      <c r="K24" s="26" t="str">
        <f t="shared" si="1"/>
        <v>Xuất sắc</v>
      </c>
    </row>
    <row r="25" spans="1:11" ht="15.75" x14ac:dyDescent="0.25">
      <c r="A25" s="14">
        <v>13</v>
      </c>
      <c r="B25" s="28" t="s">
        <v>479</v>
      </c>
      <c r="C25" s="23" t="s">
        <v>480</v>
      </c>
      <c r="D25" s="24">
        <v>38401</v>
      </c>
      <c r="E25" s="25">
        <f>VLOOKUP(B25,[1]Sheet1!B$4:L$8446,4,0)</f>
        <v>80</v>
      </c>
      <c r="F25" s="25">
        <f>VLOOKUP(B25,[1]Sheet1!B$4:F$8446,5,0)</f>
        <v>80</v>
      </c>
      <c r="G25" s="25">
        <f>VLOOKUP(B25,[1]Sheet1!B$4:J$8446,6,0)</f>
        <v>80</v>
      </c>
      <c r="H25" s="25">
        <f>VLOOKUP(B25,[1]Sheet1!B$4:H$8446,7,0)</f>
        <v>80</v>
      </c>
      <c r="I25" s="26" t="str">
        <f t="shared" si="0"/>
        <v>Tốt</v>
      </c>
      <c r="J25" s="25">
        <f>VLOOKUP(B25,[1]Sheet1!B$4:K$8446,9,0)</f>
        <v>80</v>
      </c>
      <c r="K25" s="26" t="str">
        <f t="shared" si="1"/>
        <v>Tốt</v>
      </c>
    </row>
    <row r="26" spans="1:11" ht="15.75" x14ac:dyDescent="0.25">
      <c r="A26" s="14">
        <v>14</v>
      </c>
      <c r="B26" s="28" t="s">
        <v>481</v>
      </c>
      <c r="C26" s="23" t="s">
        <v>482</v>
      </c>
      <c r="D26" s="24">
        <v>38481</v>
      </c>
      <c r="E26" s="25">
        <f>VLOOKUP(B26,[1]Sheet1!B$4:L$8446,4,0)</f>
        <v>90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1"/>
        <v>Xuất sắc</v>
      </c>
    </row>
    <row r="27" spans="1:11" ht="15.75" x14ac:dyDescent="0.25">
      <c r="A27" s="14">
        <v>15</v>
      </c>
      <c r="B27" s="28" t="s">
        <v>483</v>
      </c>
      <c r="C27" s="23" t="s">
        <v>484</v>
      </c>
      <c r="D27" s="24">
        <v>38623</v>
      </c>
      <c r="E27" s="25">
        <f>VLOOKUP(B27,[1]Sheet1!B$4:L$8446,4,0)</f>
        <v>96</v>
      </c>
      <c r="F27" s="25">
        <f>VLOOKUP(B27,[1]Sheet1!B$4:F$8446,5,0)</f>
        <v>91</v>
      </c>
      <c r="G27" s="25">
        <f>VLOOKUP(B27,[1]Sheet1!B$4:J$8446,6,0)</f>
        <v>91</v>
      </c>
      <c r="H27" s="25">
        <f>VLOOKUP(B27,[1]Sheet1!B$4:H$8446,7,0)</f>
        <v>91</v>
      </c>
      <c r="I27" s="26" t="str">
        <f t="shared" si="0"/>
        <v>Xuất sắc</v>
      </c>
      <c r="J27" s="25">
        <f>VLOOKUP(B27,[1]Sheet1!B$4:K$8446,9,0)</f>
        <v>91</v>
      </c>
      <c r="K27" s="26" t="str">
        <f t="shared" si="1"/>
        <v>Xuất sắc</v>
      </c>
    </row>
    <row r="28" spans="1:11" ht="15.75" x14ac:dyDescent="0.25">
      <c r="A28" s="14">
        <v>16</v>
      </c>
      <c r="B28" s="28" t="s">
        <v>485</v>
      </c>
      <c r="C28" s="23" t="s">
        <v>486</v>
      </c>
      <c r="D28" s="24">
        <v>38605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487</v>
      </c>
      <c r="C29" s="23" t="s">
        <v>488</v>
      </c>
      <c r="D29" s="24">
        <v>38460</v>
      </c>
      <c r="E29" s="25">
        <f>VLOOKUP(B29,[1]Sheet1!B$4:L$8446,4,0)</f>
        <v>90</v>
      </c>
      <c r="F29" s="25">
        <f>VLOOKUP(B29,[1]Sheet1!B$4:F$8446,5,0)</f>
        <v>90</v>
      </c>
      <c r="G29" s="25">
        <f>VLOOKUP(B29,[1]Sheet1!B$4:J$8446,6,0)</f>
        <v>90</v>
      </c>
      <c r="H29" s="25">
        <f>VLOOKUP(B29,[1]Sheet1!B$4:H$8446,7,0)</f>
        <v>90</v>
      </c>
      <c r="I29" s="26" t="str">
        <f t="shared" si="0"/>
        <v>Xuất sắc</v>
      </c>
      <c r="J29" s="25">
        <f>VLOOKUP(B29,[1]Sheet1!B$4:K$8446,9,0)</f>
        <v>90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489</v>
      </c>
      <c r="C30" s="23" t="s">
        <v>490</v>
      </c>
      <c r="D30" s="24">
        <v>38660</v>
      </c>
      <c r="E30" s="25">
        <f>VLOOKUP(B30,[1]Sheet1!B$4:L$8446,4,0)</f>
        <v>67</v>
      </c>
      <c r="F30" s="25">
        <f>VLOOKUP(B30,[1]Sheet1!B$4:F$8446,5,0)</f>
        <v>67</v>
      </c>
      <c r="G30" s="25">
        <f>VLOOKUP(B30,[1]Sheet1!B$4:J$8446,6,0)</f>
        <v>67</v>
      </c>
      <c r="H30" s="25">
        <f>VLOOKUP(B30,[1]Sheet1!B$4:H$8446,7,0)</f>
        <v>67</v>
      </c>
      <c r="I30" s="26" t="str">
        <f t="shared" si="0"/>
        <v>Khá</v>
      </c>
      <c r="J30" s="25">
        <f>VLOOKUP(B30,[1]Sheet1!B$4:K$8446,9,0)</f>
        <v>67</v>
      </c>
      <c r="K30" s="26" t="str">
        <f t="shared" si="1"/>
        <v>Khá</v>
      </c>
    </row>
    <row r="31" spans="1:11" ht="15.75" x14ac:dyDescent="0.25">
      <c r="A31" s="14">
        <v>19</v>
      </c>
      <c r="B31" s="28" t="s">
        <v>491</v>
      </c>
      <c r="C31" s="23" t="s">
        <v>492</v>
      </c>
      <c r="D31" s="24">
        <v>38572</v>
      </c>
      <c r="E31" s="25">
        <f>VLOOKUP(B31,[1]Sheet1!B$4:L$8446,4,0)</f>
        <v>92</v>
      </c>
      <c r="F31" s="25">
        <f>VLOOKUP(B31,[1]Sheet1!B$4:F$8446,5,0)</f>
        <v>92</v>
      </c>
      <c r="G31" s="25">
        <f>VLOOKUP(B31,[1]Sheet1!B$4:J$8446,6,0)</f>
        <v>92</v>
      </c>
      <c r="H31" s="25">
        <f>VLOOKUP(B31,[1]Sheet1!B$4:H$8446,7,0)</f>
        <v>92</v>
      </c>
      <c r="I31" s="26" t="str">
        <f t="shared" si="0"/>
        <v>Xuất sắc</v>
      </c>
      <c r="J31" s="25">
        <f>VLOOKUP(B31,[1]Sheet1!B$4:K$8446,9,0)</f>
        <v>92</v>
      </c>
      <c r="K31" s="26" t="str">
        <f t="shared" si="1"/>
        <v>Xuất sắc</v>
      </c>
    </row>
    <row r="32" spans="1:11" ht="15.75" x14ac:dyDescent="0.25">
      <c r="A32" s="14">
        <v>20</v>
      </c>
      <c r="B32" s="28" t="s">
        <v>493</v>
      </c>
      <c r="C32" s="23" t="s">
        <v>494</v>
      </c>
      <c r="D32" s="24">
        <v>38452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4">
        <v>21</v>
      </c>
      <c r="B33" s="28" t="s">
        <v>495</v>
      </c>
      <c r="C33" s="23" t="s">
        <v>496</v>
      </c>
      <c r="D33" s="24">
        <v>38661</v>
      </c>
      <c r="E33" s="25">
        <f>VLOOKUP(B33,[1]Sheet1!B$4:L$8446,4,0)</f>
        <v>80</v>
      </c>
      <c r="F33" s="25">
        <f>VLOOKUP(B33,[1]Sheet1!B$4:F$8446,5,0)</f>
        <v>80</v>
      </c>
      <c r="G33" s="25">
        <f>VLOOKUP(B33,[1]Sheet1!B$4:J$8446,6,0)</f>
        <v>80</v>
      </c>
      <c r="H33" s="25">
        <f>VLOOKUP(B33,[1]Sheet1!B$4:H$8446,7,0)</f>
        <v>80</v>
      </c>
      <c r="I33" s="26" t="str">
        <f t="shared" si="0"/>
        <v>Tốt</v>
      </c>
      <c r="J33" s="25">
        <f>VLOOKUP(B33,[1]Sheet1!B$4:K$8446,9,0)</f>
        <v>80</v>
      </c>
      <c r="K33" s="26" t="str">
        <f t="shared" si="1"/>
        <v>Tốt</v>
      </c>
    </row>
    <row r="34" spans="1:11" ht="15.75" x14ac:dyDescent="0.25">
      <c r="A34" s="14">
        <v>22</v>
      </c>
      <c r="B34" s="28" t="s">
        <v>497</v>
      </c>
      <c r="C34" s="23" t="s">
        <v>498</v>
      </c>
      <c r="D34" s="24">
        <v>38353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4">
        <v>23</v>
      </c>
      <c r="B35" s="28" t="s">
        <v>499</v>
      </c>
      <c r="C35" s="23" t="s">
        <v>500</v>
      </c>
      <c r="D35" s="24">
        <v>38530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4">
        <v>24</v>
      </c>
      <c r="B36" s="28" t="s">
        <v>501</v>
      </c>
      <c r="C36" s="23" t="s">
        <v>322</v>
      </c>
      <c r="D36" s="24">
        <v>38576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502</v>
      </c>
      <c r="C37" s="23" t="s">
        <v>503</v>
      </c>
      <c r="D37" s="24">
        <v>38420</v>
      </c>
      <c r="E37" s="25">
        <f>VLOOKUP(B37,[1]Sheet1!B$4:L$8446,4,0)</f>
        <v>80</v>
      </c>
      <c r="F37" s="25">
        <f>VLOOKUP(B37,[1]Sheet1!B$4:F$8446,5,0)</f>
        <v>77</v>
      </c>
      <c r="G37" s="25">
        <f>VLOOKUP(B37,[1]Sheet1!B$4:J$8446,6,0)</f>
        <v>77</v>
      </c>
      <c r="H37" s="25">
        <f>VLOOKUP(B37,[1]Sheet1!B$4:H$8446,7,0)</f>
        <v>77</v>
      </c>
      <c r="I37" s="26" t="str">
        <f t="shared" si="0"/>
        <v>Khá</v>
      </c>
      <c r="J37" s="25">
        <f>VLOOKUP(B37,[1]Sheet1!B$4:K$8446,9,0)</f>
        <v>77</v>
      </c>
      <c r="K37" s="26" t="str">
        <f t="shared" si="1"/>
        <v>Khá</v>
      </c>
    </row>
    <row r="38" spans="1:11" ht="15.75" x14ac:dyDescent="0.25">
      <c r="A38" s="14">
        <v>26</v>
      </c>
      <c r="B38" s="28" t="s">
        <v>504</v>
      </c>
      <c r="C38" s="23" t="s">
        <v>505</v>
      </c>
      <c r="D38" s="24">
        <v>38442</v>
      </c>
      <c r="E38" s="25">
        <f>VLOOKUP(B38,[1]Sheet1!B$4:L$8446,4,0)</f>
        <v>90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506</v>
      </c>
      <c r="C39" s="23" t="s">
        <v>507</v>
      </c>
      <c r="D39" s="24">
        <v>38435</v>
      </c>
      <c r="E39" s="25">
        <f>VLOOKUP(B39,[1]Sheet1!B$4:L$8446,4,0)</f>
        <v>90</v>
      </c>
      <c r="F39" s="25">
        <f>VLOOKUP(B39,[1]Sheet1!B$4:F$8446,5,0)</f>
        <v>90</v>
      </c>
      <c r="G39" s="25">
        <f>VLOOKUP(B39,[1]Sheet1!B$4:J$8446,6,0)</f>
        <v>90</v>
      </c>
      <c r="H39" s="25">
        <f>VLOOKUP(B39,[1]Sheet1!B$4:H$8446,7,0)</f>
        <v>90</v>
      </c>
      <c r="I39" s="26" t="str">
        <f t="shared" si="0"/>
        <v>Xuất sắc</v>
      </c>
      <c r="J39" s="25">
        <f>VLOOKUP(B39,[1]Sheet1!B$4:K$8446,9,0)</f>
        <v>90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508</v>
      </c>
      <c r="C40" s="23" t="s">
        <v>509</v>
      </c>
      <c r="D40" s="24">
        <v>38612</v>
      </c>
      <c r="E40" s="25">
        <f>VLOOKUP(B40,[1]Sheet1!B$4:L$8446,4,0)</f>
        <v>90</v>
      </c>
      <c r="F40" s="25">
        <f>VLOOKUP(B40,[1]Sheet1!B$4:F$8446,5,0)</f>
        <v>90</v>
      </c>
      <c r="G40" s="25">
        <f>VLOOKUP(B40,[1]Sheet1!B$4:J$8446,6,0)</f>
        <v>90</v>
      </c>
      <c r="H40" s="25">
        <f>VLOOKUP(B40,[1]Sheet1!B$4:H$8446,7,0)</f>
        <v>90</v>
      </c>
      <c r="I40" s="26" t="str">
        <f t="shared" si="0"/>
        <v>Xuất sắc</v>
      </c>
      <c r="J40" s="25">
        <f>VLOOKUP(B40,[1]Sheet1!B$4:K$8446,9,0)</f>
        <v>90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510</v>
      </c>
      <c r="C41" s="23" t="s">
        <v>511</v>
      </c>
      <c r="D41" s="24">
        <v>38687</v>
      </c>
      <c r="E41" s="25">
        <f>VLOOKUP(B41,[1]Sheet1!B$4:L$8446,4,0)</f>
        <v>90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5.75" x14ac:dyDescent="0.25">
      <c r="A42" s="14">
        <v>30</v>
      </c>
      <c r="B42" s="28" t="s">
        <v>512</v>
      </c>
      <c r="C42" s="23" t="s">
        <v>513</v>
      </c>
      <c r="D42" s="24">
        <v>38422</v>
      </c>
      <c r="E42" s="25">
        <f>VLOOKUP(B42,[1]Sheet1!B$4:L$8446,4,0)</f>
        <v>80</v>
      </c>
      <c r="F42" s="25">
        <f>VLOOKUP(B42,[1]Sheet1!B$4:F$8446,5,0)</f>
        <v>80</v>
      </c>
      <c r="G42" s="25">
        <f>VLOOKUP(B42,[1]Sheet1!B$4:J$8446,6,0)</f>
        <v>80</v>
      </c>
      <c r="H42" s="25">
        <f>VLOOKUP(B42,[1]Sheet1!B$4:H$8446,7,0)</f>
        <v>80</v>
      </c>
      <c r="I42" s="26" t="str">
        <f t="shared" si="0"/>
        <v>Tốt</v>
      </c>
      <c r="J42" s="25">
        <f>VLOOKUP(B42,[1]Sheet1!B$4:K$8446,9,0)</f>
        <v>80</v>
      </c>
      <c r="K42" s="26" t="str">
        <f t="shared" si="1"/>
        <v>Tốt</v>
      </c>
    </row>
    <row r="43" spans="1:11" ht="15.75" x14ac:dyDescent="0.25">
      <c r="A43" s="14">
        <v>31</v>
      </c>
      <c r="B43" s="28" t="s">
        <v>514</v>
      </c>
      <c r="C43" s="23" t="s">
        <v>515</v>
      </c>
      <c r="D43" s="24">
        <v>38670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4">
        <v>32</v>
      </c>
      <c r="B44" s="28" t="s">
        <v>516</v>
      </c>
      <c r="C44" s="23" t="s">
        <v>517</v>
      </c>
      <c r="D44" s="24">
        <v>38717</v>
      </c>
      <c r="E44" s="25">
        <f>VLOOKUP(B44,[1]Sheet1!B$4:L$8446,4,0)</f>
        <v>90</v>
      </c>
      <c r="F44" s="25">
        <f>VLOOKUP(B44,[1]Sheet1!B$4:F$8446,5,0)</f>
        <v>90</v>
      </c>
      <c r="G44" s="25">
        <f>VLOOKUP(B44,[1]Sheet1!B$4:J$8446,6,0)</f>
        <v>90</v>
      </c>
      <c r="H44" s="25">
        <f>VLOOKUP(B44,[1]Sheet1!B$4:H$8446,7,0)</f>
        <v>90</v>
      </c>
      <c r="I44" s="26" t="str">
        <f t="shared" si="0"/>
        <v>Xuất sắc</v>
      </c>
      <c r="J44" s="25">
        <f>VLOOKUP(B44,[1]Sheet1!B$4:K$8446,9,0)</f>
        <v>90</v>
      </c>
      <c r="K44" s="26" t="str">
        <f t="shared" si="1"/>
        <v>Xuất sắc</v>
      </c>
    </row>
    <row r="45" spans="1:11" ht="15.75" x14ac:dyDescent="0.25">
      <c r="A45" s="14">
        <v>33</v>
      </c>
      <c r="B45" s="28" t="s">
        <v>518</v>
      </c>
      <c r="C45" s="23" t="s">
        <v>519</v>
      </c>
      <c r="D45" s="24">
        <v>38474</v>
      </c>
      <c r="E45" s="25">
        <f>VLOOKUP(B45,[1]Sheet1!B$4:L$8446,4,0)</f>
        <v>80</v>
      </c>
      <c r="F45" s="25">
        <f>VLOOKUP(B45,[1]Sheet1!B$4:F$8446,5,0)</f>
        <v>80</v>
      </c>
      <c r="G45" s="25">
        <f>VLOOKUP(B45,[1]Sheet1!B$4:J$8446,6,0)</f>
        <v>80</v>
      </c>
      <c r="H45" s="25">
        <f>VLOOKUP(B45,[1]Sheet1!B$4:H$8446,7,0)</f>
        <v>80</v>
      </c>
      <c r="I45" s="26" t="str">
        <f t="shared" si="0"/>
        <v>Tốt</v>
      </c>
      <c r="J45" s="25">
        <f>VLOOKUP(B45,[1]Sheet1!B$4:K$8446,9,0)</f>
        <v>80</v>
      </c>
      <c r="K45" s="26" t="str">
        <f t="shared" si="1"/>
        <v>Tốt</v>
      </c>
    </row>
    <row r="46" spans="1:11" ht="15.75" x14ac:dyDescent="0.25">
      <c r="A46" s="14">
        <v>34</v>
      </c>
      <c r="B46" s="28" t="s">
        <v>520</v>
      </c>
      <c r="C46" s="23" t="s">
        <v>521</v>
      </c>
      <c r="D46" s="24">
        <v>38403</v>
      </c>
      <c r="E46" s="25">
        <f>VLOOKUP(B46,[1]Sheet1!B$4:L$8446,4,0)</f>
        <v>92</v>
      </c>
      <c r="F46" s="25">
        <f>VLOOKUP(B46,[1]Sheet1!B$4:F$8446,5,0)</f>
        <v>92</v>
      </c>
      <c r="G46" s="25">
        <f>VLOOKUP(B46,[1]Sheet1!B$4:J$8446,6,0)</f>
        <v>92</v>
      </c>
      <c r="H46" s="25">
        <f>VLOOKUP(B46,[1]Sheet1!B$4:H$8446,7,0)</f>
        <v>92</v>
      </c>
      <c r="I46" s="26" t="str">
        <f t="shared" si="0"/>
        <v>Xuất sắc</v>
      </c>
      <c r="J46" s="25">
        <f>VLOOKUP(B46,[1]Sheet1!B$4:K$8446,9,0)</f>
        <v>92</v>
      </c>
      <c r="K46" s="26" t="str">
        <f t="shared" si="1"/>
        <v>Xuất sắc</v>
      </c>
    </row>
    <row r="47" spans="1:11" ht="15.75" x14ac:dyDescent="0.25">
      <c r="A47" s="14">
        <v>35</v>
      </c>
      <c r="B47" s="28" t="s">
        <v>522</v>
      </c>
      <c r="C47" s="23" t="s">
        <v>523</v>
      </c>
      <c r="D47" s="24">
        <v>38538</v>
      </c>
      <c r="E47" s="25">
        <f>VLOOKUP(B47,[1]Sheet1!B$4:L$8446,4,0)</f>
        <v>75</v>
      </c>
      <c r="F47" s="25">
        <f>VLOOKUP(B47,[1]Sheet1!B$4:F$8446,5,0)</f>
        <v>75</v>
      </c>
      <c r="G47" s="25">
        <f>VLOOKUP(B47,[1]Sheet1!B$4:J$8446,6,0)</f>
        <v>75</v>
      </c>
      <c r="H47" s="25">
        <f>VLOOKUP(B47,[1]Sheet1!B$4:H$8446,7,0)</f>
        <v>75</v>
      </c>
      <c r="I47" s="26" t="str">
        <f t="shared" si="0"/>
        <v>Khá</v>
      </c>
      <c r="J47" s="25">
        <f>VLOOKUP(B47,[1]Sheet1!B$4:K$8446,9,0)</f>
        <v>75</v>
      </c>
      <c r="K47" s="26" t="str">
        <f t="shared" si="1"/>
        <v>Khá</v>
      </c>
    </row>
    <row r="48" spans="1:11" ht="15.75" x14ac:dyDescent="0.25">
      <c r="A48" s="14">
        <v>36</v>
      </c>
      <c r="B48" s="28" t="s">
        <v>524</v>
      </c>
      <c r="C48" s="23" t="s">
        <v>525</v>
      </c>
      <c r="D48" s="24">
        <v>38582</v>
      </c>
      <c r="E48" s="25">
        <f>VLOOKUP(B48,[1]Sheet1!B$4:L$8446,4,0)</f>
        <v>84</v>
      </c>
      <c r="F48" s="25">
        <f>VLOOKUP(B48,[1]Sheet1!B$4:F$8446,5,0)</f>
        <v>84</v>
      </c>
      <c r="G48" s="25">
        <f>VLOOKUP(B48,[1]Sheet1!B$4:J$8446,6,0)</f>
        <v>84</v>
      </c>
      <c r="H48" s="25">
        <f>VLOOKUP(B48,[1]Sheet1!B$4:H$8446,7,0)</f>
        <v>84</v>
      </c>
      <c r="I48" s="26" t="str">
        <f t="shared" si="0"/>
        <v>Tốt</v>
      </c>
      <c r="J48" s="25">
        <f>VLOOKUP(B48,[1]Sheet1!B$4:K$8446,9,0)</f>
        <v>84</v>
      </c>
      <c r="K48" s="26" t="str">
        <f t="shared" si="1"/>
        <v>Tốt</v>
      </c>
    </row>
    <row r="49" spans="1:11" ht="15.75" x14ac:dyDescent="0.25">
      <c r="A49" s="14">
        <v>37</v>
      </c>
      <c r="B49" s="28" t="s">
        <v>526</v>
      </c>
      <c r="C49" s="23" t="s">
        <v>527</v>
      </c>
      <c r="D49" s="24">
        <v>38499</v>
      </c>
      <c r="E49" s="25">
        <f>VLOOKUP(B49,[1]Sheet1!B$4:L$8446,4,0)</f>
        <v>82</v>
      </c>
      <c r="F49" s="25">
        <f>VLOOKUP(B49,[1]Sheet1!B$4:F$8446,5,0)</f>
        <v>82</v>
      </c>
      <c r="G49" s="25">
        <f>VLOOKUP(B49,[1]Sheet1!B$4:J$8446,6,0)</f>
        <v>82</v>
      </c>
      <c r="H49" s="25">
        <f>VLOOKUP(B49,[1]Sheet1!B$4:H$8446,7,0)</f>
        <v>82</v>
      </c>
      <c r="I49" s="26" t="str">
        <f t="shared" si="0"/>
        <v>Tốt</v>
      </c>
      <c r="J49" s="25">
        <f>VLOOKUP(B49,[1]Sheet1!B$4:K$8446,9,0)</f>
        <v>82</v>
      </c>
      <c r="K49" s="26" t="str">
        <f t="shared" si="1"/>
        <v>Tốt</v>
      </c>
    </row>
    <row r="50" spans="1:11" ht="15.75" x14ac:dyDescent="0.25">
      <c r="A50" s="14">
        <v>38</v>
      </c>
      <c r="B50" s="28" t="s">
        <v>528</v>
      </c>
      <c r="C50" s="23" t="s">
        <v>529</v>
      </c>
      <c r="D50" s="24">
        <v>38610</v>
      </c>
      <c r="E50" s="25">
        <f>VLOOKUP(B50,[1]Sheet1!B$4:L$8446,4,0)</f>
        <v>80</v>
      </c>
      <c r="F50" s="25">
        <f>VLOOKUP(B50,[1]Sheet1!B$4:F$8446,5,0)</f>
        <v>80</v>
      </c>
      <c r="G50" s="25">
        <f>VLOOKUP(B50,[1]Sheet1!B$4:J$8446,6,0)</f>
        <v>80</v>
      </c>
      <c r="H50" s="25">
        <f>VLOOKUP(B50,[1]Sheet1!B$4:H$8446,7,0)</f>
        <v>80</v>
      </c>
      <c r="I50" s="26" t="str">
        <f t="shared" si="0"/>
        <v>Tốt</v>
      </c>
      <c r="J50" s="25">
        <f>VLOOKUP(B50,[1]Sheet1!B$4:K$8446,9,0)</f>
        <v>80</v>
      </c>
      <c r="K50" s="26" t="str">
        <f t="shared" si="1"/>
        <v>Tốt</v>
      </c>
    </row>
    <row r="51" spans="1:11" ht="15.75" x14ac:dyDescent="0.25">
      <c r="A51" s="14">
        <v>39</v>
      </c>
      <c r="B51" s="28" t="s">
        <v>530</v>
      </c>
      <c r="C51" s="23" t="s">
        <v>531</v>
      </c>
      <c r="D51" s="24">
        <v>38384</v>
      </c>
      <c r="E51" s="25">
        <f>VLOOKUP(B51,[1]Sheet1!B$4:L$8446,4,0)</f>
        <v>80</v>
      </c>
      <c r="F51" s="25">
        <f>VLOOKUP(B51,[1]Sheet1!B$4:F$8446,5,0)</f>
        <v>80</v>
      </c>
      <c r="G51" s="25">
        <f>VLOOKUP(B51,[1]Sheet1!B$4:J$8446,6,0)</f>
        <v>80</v>
      </c>
      <c r="H51" s="25">
        <f>VLOOKUP(B51,[1]Sheet1!B$4:H$8446,7,0)</f>
        <v>80</v>
      </c>
      <c r="I51" s="26" t="str">
        <f t="shared" si="0"/>
        <v>Tốt</v>
      </c>
      <c r="J51" s="25">
        <f>VLOOKUP(B51,[1]Sheet1!B$4:K$8446,9,0)</f>
        <v>80</v>
      </c>
      <c r="K51" s="26" t="str">
        <f t="shared" si="1"/>
        <v>Tốt</v>
      </c>
    </row>
    <row r="52" spans="1:11" ht="15.75" x14ac:dyDescent="0.25">
      <c r="A52" s="14">
        <v>40</v>
      </c>
      <c r="B52" s="28" t="s">
        <v>532</v>
      </c>
      <c r="C52" s="23" t="s">
        <v>533</v>
      </c>
      <c r="D52" s="24">
        <v>38545</v>
      </c>
      <c r="E52" s="25">
        <f>VLOOKUP(B52,[1]Sheet1!B$4:L$8446,4,0)</f>
        <v>90</v>
      </c>
      <c r="F52" s="25">
        <f>VLOOKUP(B52,[1]Sheet1!B$4:F$8446,5,0)</f>
        <v>90</v>
      </c>
      <c r="G52" s="25">
        <f>VLOOKUP(B52,[1]Sheet1!B$4:J$8446,6,0)</f>
        <v>90</v>
      </c>
      <c r="H52" s="25">
        <f>VLOOKUP(B52,[1]Sheet1!B$4:H$8446,7,0)</f>
        <v>90</v>
      </c>
      <c r="I52" s="26" t="str">
        <f t="shared" si="0"/>
        <v>Xuất sắc</v>
      </c>
      <c r="J52" s="25">
        <f>VLOOKUP(B52,[1]Sheet1!B$4:K$8446,9,0)</f>
        <v>90</v>
      </c>
      <c r="K52" s="26" t="str">
        <f t="shared" si="1"/>
        <v>Xuất sắc</v>
      </c>
    </row>
    <row r="53" spans="1:11" ht="15.75" x14ac:dyDescent="0.25">
      <c r="A53" s="14">
        <v>41</v>
      </c>
      <c r="B53" s="28" t="s">
        <v>534</v>
      </c>
      <c r="C53" s="23" t="s">
        <v>535</v>
      </c>
      <c r="D53" s="24">
        <v>38556</v>
      </c>
      <c r="E53" s="25">
        <f>VLOOKUP(B53,[1]Sheet1!B$4:L$8446,4,0)</f>
        <v>78</v>
      </c>
      <c r="F53" s="25">
        <f>VLOOKUP(B53,[1]Sheet1!B$4:F$8446,5,0)</f>
        <v>78</v>
      </c>
      <c r="G53" s="25">
        <f>VLOOKUP(B53,[1]Sheet1!B$4:J$8446,6,0)</f>
        <v>78</v>
      </c>
      <c r="H53" s="25">
        <f>VLOOKUP(B53,[1]Sheet1!B$4:H$8446,7,0)</f>
        <v>78</v>
      </c>
      <c r="I53" s="26" t="str">
        <f t="shared" si="0"/>
        <v>Khá</v>
      </c>
      <c r="J53" s="25">
        <f>VLOOKUP(B53,[1]Sheet1!B$4:K$8446,9,0)</f>
        <v>78</v>
      </c>
      <c r="K53" s="26" t="str">
        <f t="shared" si="1"/>
        <v>Khá</v>
      </c>
    </row>
    <row r="54" spans="1:11" ht="15.75" x14ac:dyDescent="0.25">
      <c r="A54" s="14">
        <v>42</v>
      </c>
      <c r="B54" s="28" t="s">
        <v>536</v>
      </c>
      <c r="C54" s="23" t="s">
        <v>537</v>
      </c>
      <c r="D54" s="24">
        <v>38709</v>
      </c>
      <c r="E54" s="25">
        <f>VLOOKUP(B54,[1]Sheet1!B$4:L$8446,4,0)</f>
        <v>90</v>
      </c>
      <c r="F54" s="25">
        <f>VLOOKUP(B54,[1]Sheet1!B$4:F$8446,5,0)</f>
        <v>90</v>
      </c>
      <c r="G54" s="25">
        <f>VLOOKUP(B54,[1]Sheet1!B$4:J$8446,6,0)</f>
        <v>90</v>
      </c>
      <c r="H54" s="25">
        <f>VLOOKUP(B54,[1]Sheet1!B$4:H$8446,7,0)</f>
        <v>90</v>
      </c>
      <c r="I54" s="26" t="str">
        <f t="shared" si="0"/>
        <v>Xuất sắc</v>
      </c>
      <c r="J54" s="25">
        <f>VLOOKUP(B54,[1]Sheet1!B$4:K$8446,9,0)</f>
        <v>90</v>
      </c>
      <c r="K54" s="26" t="str">
        <f t="shared" si="1"/>
        <v>Xuất sắc</v>
      </c>
    </row>
    <row r="55" spans="1:11" ht="15.75" x14ac:dyDescent="0.25">
      <c r="A55" s="14">
        <v>43</v>
      </c>
      <c r="B55" s="28" t="s">
        <v>538</v>
      </c>
      <c r="C55" s="23" t="s">
        <v>539</v>
      </c>
      <c r="D55" s="24">
        <v>38579</v>
      </c>
      <c r="E55" s="25">
        <f>VLOOKUP(B55,[1]Sheet1!B$4:L$8446,4,0)</f>
        <v>90</v>
      </c>
      <c r="F55" s="25">
        <f>VLOOKUP(B55,[1]Sheet1!B$4:F$8446,5,0)</f>
        <v>90</v>
      </c>
      <c r="G55" s="25">
        <f>VLOOKUP(B55,[1]Sheet1!B$4:J$8446,6,0)</f>
        <v>90</v>
      </c>
      <c r="H55" s="25">
        <f>VLOOKUP(B55,[1]Sheet1!B$4:H$8446,7,0)</f>
        <v>90</v>
      </c>
      <c r="I55" s="26" t="str">
        <f t="shared" si="0"/>
        <v>Xuất sắc</v>
      </c>
      <c r="J55" s="25">
        <f>VLOOKUP(B55,[1]Sheet1!B$4:K$8446,9,0)</f>
        <v>90</v>
      </c>
      <c r="K55" s="26" t="str">
        <f t="shared" si="1"/>
        <v>Xuất sắc</v>
      </c>
    </row>
    <row r="56" spans="1:11" ht="15.75" x14ac:dyDescent="0.25">
      <c r="A56" s="14">
        <v>44</v>
      </c>
      <c r="B56" s="28" t="s">
        <v>540</v>
      </c>
      <c r="C56" s="23" t="s">
        <v>541</v>
      </c>
      <c r="D56" s="24">
        <v>38520</v>
      </c>
      <c r="E56" s="25">
        <f>VLOOKUP(B56,[1]Sheet1!B$4:L$8446,4,0)</f>
        <v>85</v>
      </c>
      <c r="F56" s="25">
        <f>VLOOKUP(B56,[1]Sheet1!B$4:F$8446,5,0)</f>
        <v>85</v>
      </c>
      <c r="G56" s="25">
        <f>VLOOKUP(B56,[1]Sheet1!B$4:J$8446,6,0)</f>
        <v>85</v>
      </c>
      <c r="H56" s="25">
        <f>VLOOKUP(B56,[1]Sheet1!B$4:H$8446,7,0)</f>
        <v>85</v>
      </c>
      <c r="I56" s="26" t="str">
        <f t="shared" si="0"/>
        <v>Tốt</v>
      </c>
      <c r="J56" s="25">
        <f>VLOOKUP(B56,[1]Sheet1!B$4:K$8446,9,0)</f>
        <v>85</v>
      </c>
      <c r="K56" s="26" t="str">
        <f t="shared" si="1"/>
        <v>Tốt</v>
      </c>
    </row>
    <row r="57" spans="1:11" ht="15.75" x14ac:dyDescent="0.25">
      <c r="A57" s="14">
        <v>45</v>
      </c>
      <c r="B57" s="28" t="s">
        <v>542</v>
      </c>
      <c r="C57" s="23" t="s">
        <v>543</v>
      </c>
      <c r="D57" s="24">
        <v>38445</v>
      </c>
      <c r="E57" s="25">
        <f>VLOOKUP(B57,[1]Sheet1!B$4:L$8446,4,0)</f>
        <v>90</v>
      </c>
      <c r="F57" s="25">
        <f>VLOOKUP(B57,[1]Sheet1!B$4:F$8446,5,0)</f>
        <v>90</v>
      </c>
      <c r="G57" s="25">
        <f>VLOOKUP(B57,[1]Sheet1!B$4:J$8446,6,0)</f>
        <v>90</v>
      </c>
      <c r="H57" s="25">
        <f>VLOOKUP(B57,[1]Sheet1!B$4:H$8446,7,0)</f>
        <v>90</v>
      </c>
      <c r="I57" s="26" t="str">
        <f t="shared" si="0"/>
        <v>Xuất sắc</v>
      </c>
      <c r="J57" s="25">
        <f>VLOOKUP(B57,[1]Sheet1!B$4:K$8446,9,0)</f>
        <v>90</v>
      </c>
      <c r="K57" s="26" t="str">
        <f t="shared" si="1"/>
        <v>Xuất sắc</v>
      </c>
    </row>
    <row r="58" spans="1:11" ht="15.75" x14ac:dyDescent="0.25">
      <c r="A58" s="14">
        <v>46</v>
      </c>
      <c r="B58" s="28" t="s">
        <v>552</v>
      </c>
      <c r="C58" s="23" t="s">
        <v>553</v>
      </c>
      <c r="D58" s="24">
        <v>38657</v>
      </c>
      <c r="E58" s="25">
        <f>VLOOKUP(B58,[1]Sheet1!B$4:L$8446,4,0)</f>
        <v>90</v>
      </c>
      <c r="F58" s="25">
        <f>VLOOKUP(B58,[1]Sheet1!B$4:F$8446,5,0)</f>
        <v>90</v>
      </c>
      <c r="G58" s="25">
        <f>VLOOKUP(B58,[1]Sheet1!B$4:J$8446,6,0)</f>
        <v>90</v>
      </c>
      <c r="H58" s="25">
        <f>VLOOKUP(B58,[1]Sheet1!B$4:H$8446,7,0)</f>
        <v>90</v>
      </c>
      <c r="I58" s="26" t="str">
        <f t="shared" si="0"/>
        <v>Xuất sắc</v>
      </c>
      <c r="J58" s="25">
        <f>VLOOKUP(B58,[1]Sheet1!B$4:K$8446,9,0)</f>
        <v>90</v>
      </c>
      <c r="K58" s="26" t="str">
        <f t="shared" si="1"/>
        <v>Xuất sắc</v>
      </c>
    </row>
    <row r="59" spans="1:11" ht="15.75" x14ac:dyDescent="0.25">
      <c r="A59" s="14">
        <v>47</v>
      </c>
      <c r="B59" s="28" t="s">
        <v>544</v>
      </c>
      <c r="C59" s="23" t="s">
        <v>545</v>
      </c>
      <c r="D59" s="24">
        <v>38427</v>
      </c>
      <c r="E59" s="25">
        <f>VLOOKUP(B59,[1]Sheet1!B$4:L$8446,4,0)</f>
        <v>90</v>
      </c>
      <c r="F59" s="25">
        <f>VLOOKUP(B59,[1]Sheet1!B$4:F$8446,5,0)</f>
        <v>85</v>
      </c>
      <c r="G59" s="25">
        <f>VLOOKUP(B59,[1]Sheet1!B$4:J$8446,6,0)</f>
        <v>85</v>
      </c>
      <c r="H59" s="25">
        <f>VLOOKUP(B59,[1]Sheet1!B$4:H$8446,7,0)</f>
        <v>85</v>
      </c>
      <c r="I59" s="26" t="str">
        <f t="shared" si="0"/>
        <v>Tốt</v>
      </c>
      <c r="J59" s="25">
        <f>VLOOKUP(B59,[1]Sheet1!B$4:K$8446,9,0)</f>
        <v>85</v>
      </c>
      <c r="K59" s="26" t="str">
        <f t="shared" si="1"/>
        <v>Tốt</v>
      </c>
    </row>
    <row r="60" spans="1:11" ht="15.75" x14ac:dyDescent="0.25">
      <c r="A60" s="14">
        <v>48</v>
      </c>
      <c r="B60" s="28" t="s">
        <v>554</v>
      </c>
      <c r="C60" s="23" t="s">
        <v>555</v>
      </c>
      <c r="D60" s="24">
        <v>38429</v>
      </c>
      <c r="E60" s="25">
        <f>VLOOKUP(B60,[1]Sheet1!B$4:L$8446,4,0)</f>
        <v>82</v>
      </c>
      <c r="F60" s="25">
        <f>VLOOKUP(B60,[1]Sheet1!B$4:F$8446,5,0)</f>
        <v>77</v>
      </c>
      <c r="G60" s="25">
        <f>VLOOKUP(B60,[1]Sheet1!B$4:J$8446,6,0)</f>
        <v>77</v>
      </c>
      <c r="H60" s="25">
        <f>VLOOKUP(B60,[1]Sheet1!B$4:H$8446,7,0)</f>
        <v>77</v>
      </c>
      <c r="I60" s="26" t="str">
        <f t="shared" si="0"/>
        <v>Khá</v>
      </c>
      <c r="J60" s="25">
        <f>VLOOKUP(B60,[1]Sheet1!B$4:K$8446,9,0)</f>
        <v>77</v>
      </c>
      <c r="K60" s="26" t="str">
        <f t="shared" si="1"/>
        <v>Khá</v>
      </c>
    </row>
    <row r="61" spans="1:11" ht="15.75" x14ac:dyDescent="0.25">
      <c r="A61" s="14">
        <v>49</v>
      </c>
      <c r="B61" s="28" t="s">
        <v>556</v>
      </c>
      <c r="C61" s="23" t="s">
        <v>557</v>
      </c>
      <c r="D61" s="24">
        <v>38364</v>
      </c>
      <c r="E61" s="25">
        <f>VLOOKUP(B61,[1]Sheet1!B$4:L$8446,4,0)</f>
        <v>100</v>
      </c>
      <c r="F61" s="25">
        <f>VLOOKUP(B61,[1]Sheet1!B$4:F$8446,5,0)</f>
        <v>100</v>
      </c>
      <c r="G61" s="25">
        <f>VLOOKUP(B61,[1]Sheet1!B$4:J$8446,6,0)</f>
        <v>100</v>
      </c>
      <c r="H61" s="25">
        <f>VLOOKUP(B61,[1]Sheet1!B$4:H$8446,7,0)</f>
        <v>100</v>
      </c>
      <c r="I61" s="26" t="str">
        <f t="shared" si="0"/>
        <v>Xuất sắc</v>
      </c>
      <c r="J61" s="25">
        <f>VLOOKUP(B61,[1]Sheet1!B$4:K$8446,9,0)</f>
        <v>100</v>
      </c>
      <c r="K61" s="26" t="str">
        <f t="shared" si="1"/>
        <v>Xuất sắc</v>
      </c>
    </row>
    <row r="62" spans="1:11" ht="15.75" x14ac:dyDescent="0.25">
      <c r="A62" s="14">
        <v>50</v>
      </c>
      <c r="B62" s="28" t="s">
        <v>546</v>
      </c>
      <c r="C62" s="23" t="s">
        <v>547</v>
      </c>
      <c r="D62" s="24">
        <v>38376</v>
      </c>
      <c r="E62" s="25">
        <f>VLOOKUP(B62,[1]Sheet1!B$4:L$8446,4,0)</f>
        <v>90</v>
      </c>
      <c r="F62" s="25">
        <f>VLOOKUP(B62,[1]Sheet1!B$4:F$8446,5,0)</f>
        <v>90</v>
      </c>
      <c r="G62" s="25">
        <f>VLOOKUP(B62,[1]Sheet1!B$4:J$8446,6,0)</f>
        <v>90</v>
      </c>
      <c r="H62" s="25">
        <f>VLOOKUP(B62,[1]Sheet1!B$4:H$8446,7,0)</f>
        <v>90</v>
      </c>
      <c r="I62" s="26" t="str">
        <f t="shared" si="0"/>
        <v>Xuất sắc</v>
      </c>
      <c r="J62" s="25">
        <f>VLOOKUP(B62,[1]Sheet1!B$4:K$8446,9,0)</f>
        <v>90</v>
      </c>
      <c r="K62" s="26" t="str">
        <f t="shared" si="1"/>
        <v>Xuất sắc</v>
      </c>
    </row>
    <row r="63" spans="1:11" ht="15.75" x14ac:dyDescent="0.25">
      <c r="A63" s="14">
        <v>51</v>
      </c>
      <c r="B63" s="28" t="s">
        <v>548</v>
      </c>
      <c r="C63" s="23" t="s">
        <v>549</v>
      </c>
      <c r="D63" s="24">
        <v>38462</v>
      </c>
      <c r="E63" s="25">
        <f>VLOOKUP(B63,[1]Sheet1!B$4:L$8446,4,0)</f>
        <v>90</v>
      </c>
      <c r="F63" s="25">
        <f>VLOOKUP(B63,[1]Sheet1!B$4:F$8446,5,0)</f>
        <v>90</v>
      </c>
      <c r="G63" s="25">
        <f>VLOOKUP(B63,[1]Sheet1!B$4:J$8446,6,0)</f>
        <v>90</v>
      </c>
      <c r="H63" s="25">
        <f>VLOOKUP(B63,[1]Sheet1!B$4:H$8446,7,0)</f>
        <v>90</v>
      </c>
      <c r="I63" s="26" t="str">
        <f t="shared" si="0"/>
        <v>Xuất sắc</v>
      </c>
      <c r="J63" s="25">
        <f>VLOOKUP(B63,[1]Sheet1!B$4:K$8446,9,0)</f>
        <v>90</v>
      </c>
      <c r="K63" s="26" t="str">
        <f t="shared" si="1"/>
        <v>Xuất sắc</v>
      </c>
    </row>
    <row r="64" spans="1:11" ht="15.75" x14ac:dyDescent="0.25">
      <c r="A64" s="14">
        <v>52</v>
      </c>
      <c r="B64" s="28" t="s">
        <v>550</v>
      </c>
      <c r="C64" s="23" t="s">
        <v>551</v>
      </c>
      <c r="D64" s="24">
        <v>38585</v>
      </c>
      <c r="E64" s="25">
        <f>VLOOKUP(B64,[1]Sheet1!B$4:L$8446,4,0)</f>
        <v>92</v>
      </c>
      <c r="F64" s="25">
        <f>VLOOKUP(B64,[1]Sheet1!B$4:F$8446,5,0)</f>
        <v>92</v>
      </c>
      <c r="G64" s="25">
        <f>VLOOKUP(B64,[1]Sheet1!B$4:J$8446,6,0)</f>
        <v>92</v>
      </c>
      <c r="H64" s="25">
        <f>VLOOKUP(B64,[1]Sheet1!B$4:H$8446,7,0)</f>
        <v>92</v>
      </c>
      <c r="I64" s="26" t="str">
        <f t="shared" si="0"/>
        <v>Xuất sắc</v>
      </c>
      <c r="J64" s="25">
        <f>VLOOKUP(B64,[1]Sheet1!B$4:K$8446,9,0)</f>
        <v>92</v>
      </c>
      <c r="K64" s="26" t="str">
        <f t="shared" si="1"/>
        <v>Xuất sắc</v>
      </c>
    </row>
    <row r="65" spans="1:11" ht="15.75" x14ac:dyDescent="0.25">
      <c r="A65" s="14">
        <v>53</v>
      </c>
      <c r="B65" s="28" t="s">
        <v>558</v>
      </c>
      <c r="C65" s="23" t="s">
        <v>559</v>
      </c>
      <c r="D65" s="24">
        <v>38677</v>
      </c>
      <c r="E65" s="25">
        <f>VLOOKUP(B65,[1]Sheet1!B$4:L$8446,4,0)</f>
        <v>90</v>
      </c>
      <c r="F65" s="25">
        <f>VLOOKUP(B65,[1]Sheet1!B$4:F$8446,5,0)</f>
        <v>90</v>
      </c>
      <c r="G65" s="25">
        <f>VLOOKUP(B65,[1]Sheet1!B$4:J$8446,6,0)</f>
        <v>90</v>
      </c>
      <c r="H65" s="25">
        <f>VLOOKUP(B65,[1]Sheet1!B$4:H$8446,7,0)</f>
        <v>90</v>
      </c>
      <c r="I65" s="26" t="str">
        <f t="shared" si="0"/>
        <v>Xuất sắc</v>
      </c>
      <c r="J65" s="25">
        <f>VLOOKUP(B65,[1]Sheet1!B$4:K$8446,9,0)</f>
        <v>90</v>
      </c>
      <c r="K65" s="26" t="str">
        <f t="shared" si="1"/>
        <v>Xuất sắc</v>
      </c>
    </row>
    <row r="66" spans="1:11" ht="15.75" x14ac:dyDescent="0.25">
      <c r="A66" s="14">
        <v>54</v>
      </c>
      <c r="B66" s="28" t="s">
        <v>560</v>
      </c>
      <c r="C66" s="23" t="s">
        <v>561</v>
      </c>
      <c r="D66" s="24">
        <v>38579</v>
      </c>
      <c r="E66" s="25">
        <f>VLOOKUP(B66,[1]Sheet1!B$4:L$8446,4,0)</f>
        <v>80</v>
      </c>
      <c r="F66" s="25">
        <f>VLOOKUP(B66,[1]Sheet1!B$4:F$8446,5,0)</f>
        <v>77</v>
      </c>
      <c r="G66" s="25">
        <f>VLOOKUP(B66,[1]Sheet1!B$4:J$8446,6,0)</f>
        <v>77</v>
      </c>
      <c r="H66" s="25">
        <f>VLOOKUP(B66,[1]Sheet1!B$4:H$8446,7,0)</f>
        <v>77</v>
      </c>
      <c r="I66" s="26" t="str">
        <f t="shared" si="0"/>
        <v>Khá</v>
      </c>
      <c r="J66" s="25">
        <f>VLOOKUP(B66,[1]Sheet1!B$4:K$8446,9,0)</f>
        <v>77</v>
      </c>
      <c r="K66" s="26" t="str">
        <f t="shared" si="1"/>
        <v>Khá</v>
      </c>
    </row>
    <row r="68" spans="1:11" x14ac:dyDescent="0.2">
      <c r="A68" s="32" t="s">
        <v>562</v>
      </c>
      <c r="B68" s="32"/>
      <c r="C68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8:C68"/>
    <mergeCell ref="A6:K6"/>
    <mergeCell ref="J10:K10"/>
    <mergeCell ref="A7:K7"/>
    <mergeCell ref="A10:A12"/>
    <mergeCell ref="B10:B12"/>
    <mergeCell ref="C10:C12"/>
    <mergeCell ref="D10:D12"/>
    <mergeCell ref="H10:I10"/>
    <mergeCell ref="H11:I11"/>
    <mergeCell ref="J11:K11"/>
  </mergeCells>
  <conditionalFormatting sqref="B13:B66">
    <cfRule type="duplicateValues" dxfId="20" priority="1"/>
    <cfRule type="duplicateValues" dxfId="19" priority="2"/>
    <cfRule type="duplicateValues" dxfId="18" priority="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55D2-8113-466F-8209-6F49DD203EAD}">
  <dimension ref="A1:K55"/>
  <sheetViews>
    <sheetView workbookViewId="0">
      <selection activeCell="M10" sqref="M10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7.87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563</v>
      </c>
      <c r="C13" s="23" t="s">
        <v>564</v>
      </c>
      <c r="D13" s="24">
        <v>38732</v>
      </c>
      <c r="E13" s="25">
        <f>VLOOKUP(B13,[1]Sheet1!B$4:L$8446,4,0)</f>
        <v>80</v>
      </c>
      <c r="F13" s="25">
        <f>VLOOKUP(B13,[1]Sheet1!B$4:F$8446,5,0)</f>
        <v>77</v>
      </c>
      <c r="G13" s="25">
        <f>VLOOKUP(B13,[1]Sheet1!B$4:J$8446,6,0)</f>
        <v>77</v>
      </c>
      <c r="H13" s="25">
        <f>VLOOKUP(B13,[1]Sheet1!B$4:H$8446,7,0)</f>
        <v>77</v>
      </c>
      <c r="I13" s="26" t="str">
        <f t="shared" ref="I13:I53" si="0">IF(H13&gt;=90,"Xuất sắc",IF(H13&gt;=80,"Tốt", IF(H13&gt;=65,"Khá",IF(H13&gt;=50,"Trung bình", IF(H13&gt;=35, "Yếu", "Kém")))))</f>
        <v>Khá</v>
      </c>
      <c r="J13" s="25">
        <f>VLOOKUP(B13,[1]Sheet1!B$4:K$8446,9,0)</f>
        <v>77</v>
      </c>
      <c r="K13" s="26" t="str">
        <f t="shared" ref="K13:K53" si="1">IF(J13&gt;=90,"Xuất sắc",IF(J13&gt;=80,"Tốt", IF(J13&gt;=65,"Khá",IF(J13&gt;=50,"Trung bình", IF(J13&gt;=35, "Yếu", "Kém")))))</f>
        <v>Khá</v>
      </c>
    </row>
    <row r="14" spans="1:11" ht="15.75" x14ac:dyDescent="0.25">
      <c r="A14" s="14">
        <v>2</v>
      </c>
      <c r="B14" s="28" t="s">
        <v>565</v>
      </c>
      <c r="C14" s="23" t="s">
        <v>566</v>
      </c>
      <c r="D14" s="24">
        <v>38792</v>
      </c>
      <c r="E14" s="25">
        <f>VLOOKUP(B14,[1]Sheet1!B$4:L$8446,4,0)</f>
        <v>70</v>
      </c>
      <c r="F14" s="25">
        <f>VLOOKUP(B14,[1]Sheet1!B$4:F$8446,5,0)</f>
        <v>65</v>
      </c>
      <c r="G14" s="25">
        <f>VLOOKUP(B14,[1]Sheet1!B$4:J$8446,6,0)</f>
        <v>55</v>
      </c>
      <c r="H14" s="25">
        <f>VLOOKUP(B14,[1]Sheet1!B$4:H$8446,7,0)</f>
        <v>65</v>
      </c>
      <c r="I14" s="26" t="str">
        <f t="shared" si="0"/>
        <v>Khá</v>
      </c>
      <c r="J14" s="25">
        <f>VLOOKUP(B14,[1]Sheet1!B$4:K$8446,9,0)</f>
        <v>65</v>
      </c>
      <c r="K14" s="26" t="str">
        <f t="shared" si="1"/>
        <v>Khá</v>
      </c>
    </row>
    <row r="15" spans="1:11" ht="15.75" x14ac:dyDescent="0.25">
      <c r="A15" s="14">
        <v>3</v>
      </c>
      <c r="B15" s="28" t="s">
        <v>567</v>
      </c>
      <c r="C15" s="23" t="s">
        <v>568</v>
      </c>
      <c r="D15" s="24">
        <v>38984</v>
      </c>
      <c r="E15" s="25">
        <f>VLOOKUP(B15,[1]Sheet1!B$4:L$8446,4,0)</f>
        <v>92</v>
      </c>
      <c r="F15" s="25">
        <f>VLOOKUP(B15,[1]Sheet1!B$4:F$8446,5,0)</f>
        <v>87</v>
      </c>
      <c r="G15" s="25">
        <f>VLOOKUP(B15,[1]Sheet1!B$4:J$8446,6,0)</f>
        <v>87</v>
      </c>
      <c r="H15" s="25">
        <f>VLOOKUP(B15,[1]Sheet1!B$4:H$8446,7,0)</f>
        <v>87</v>
      </c>
      <c r="I15" s="26" t="str">
        <f t="shared" si="0"/>
        <v>Tốt</v>
      </c>
      <c r="J15" s="25">
        <f>VLOOKUP(B15,[1]Sheet1!B$4:K$8446,9,0)</f>
        <v>87</v>
      </c>
      <c r="K15" s="26" t="str">
        <f t="shared" si="1"/>
        <v>Tốt</v>
      </c>
    </row>
    <row r="16" spans="1:11" ht="15.75" x14ac:dyDescent="0.25">
      <c r="A16" s="14">
        <v>4</v>
      </c>
      <c r="B16" s="28" t="s">
        <v>569</v>
      </c>
      <c r="C16" s="23" t="s">
        <v>570</v>
      </c>
      <c r="D16" s="24">
        <v>38994</v>
      </c>
      <c r="E16" s="25">
        <f>VLOOKUP(B16,[1]Sheet1!B$4:L$8446,4,0)</f>
        <v>92</v>
      </c>
      <c r="F16" s="25">
        <f>VLOOKUP(B16,[1]Sheet1!B$4:F$8446,5,0)</f>
        <v>82</v>
      </c>
      <c r="G16" s="25">
        <f>VLOOKUP(B16,[1]Sheet1!B$4:J$8446,6,0)</f>
        <v>82</v>
      </c>
      <c r="H16" s="25">
        <f>VLOOKUP(B16,[1]Sheet1!B$4:H$8446,7,0)</f>
        <v>82</v>
      </c>
      <c r="I16" s="26" t="str">
        <f t="shared" si="0"/>
        <v>Tốt</v>
      </c>
      <c r="J16" s="25">
        <f>VLOOKUP(B16,[1]Sheet1!B$4:K$8446,9,0)</f>
        <v>82</v>
      </c>
      <c r="K16" s="26" t="str">
        <f t="shared" si="1"/>
        <v>Tốt</v>
      </c>
    </row>
    <row r="17" spans="1:11" ht="15.75" x14ac:dyDescent="0.25">
      <c r="A17" s="14">
        <v>5</v>
      </c>
      <c r="B17" s="28" t="s">
        <v>571</v>
      </c>
      <c r="C17" s="23" t="s">
        <v>572</v>
      </c>
      <c r="D17" s="24">
        <v>39017</v>
      </c>
      <c r="E17" s="25">
        <f>VLOOKUP(B17,[1]Sheet1!B$4:L$8446,4,0)</f>
        <v>87</v>
      </c>
      <c r="F17" s="25">
        <f>VLOOKUP(B17,[1]Sheet1!B$4:F$8446,5,0)</f>
        <v>79</v>
      </c>
      <c r="G17" s="25">
        <f>VLOOKUP(B17,[1]Sheet1!B$4:J$8446,6,0)</f>
        <v>69</v>
      </c>
      <c r="H17" s="25">
        <f>VLOOKUP(B17,[1]Sheet1!B$4:H$8446,7,0)</f>
        <v>79</v>
      </c>
      <c r="I17" s="26" t="str">
        <f t="shared" si="0"/>
        <v>Khá</v>
      </c>
      <c r="J17" s="25">
        <f>VLOOKUP(B17,[1]Sheet1!B$4:K$8446,9,0)</f>
        <v>79</v>
      </c>
      <c r="K17" s="26" t="str">
        <f t="shared" si="1"/>
        <v>Khá</v>
      </c>
    </row>
    <row r="18" spans="1:11" ht="15.75" x14ac:dyDescent="0.25">
      <c r="A18" s="14">
        <v>6</v>
      </c>
      <c r="B18" s="28" t="s">
        <v>573</v>
      </c>
      <c r="C18" s="23" t="s">
        <v>574</v>
      </c>
      <c r="D18" s="24">
        <v>38934</v>
      </c>
      <c r="E18" s="25">
        <f>VLOOKUP(B18,[1]Sheet1!B$4:L$8446,4,0)</f>
        <v>80</v>
      </c>
      <c r="F18" s="25">
        <f>VLOOKUP(B18,[1]Sheet1!B$4:F$8446,5,0)</f>
        <v>50</v>
      </c>
      <c r="G18" s="25">
        <f>VLOOKUP(B18,[1]Sheet1!B$4:J$8446,6,0)</f>
        <v>40</v>
      </c>
      <c r="H18" s="25">
        <f>VLOOKUP(B18,[1]Sheet1!B$4:H$8446,7,0)</f>
        <v>50</v>
      </c>
      <c r="I18" s="26" t="str">
        <f t="shared" si="0"/>
        <v>Trung bình</v>
      </c>
      <c r="J18" s="25">
        <f>VLOOKUP(B18,[1]Sheet1!B$4:K$8446,9,0)</f>
        <v>50</v>
      </c>
      <c r="K18" s="26" t="str">
        <f t="shared" si="1"/>
        <v>Trung bình</v>
      </c>
    </row>
    <row r="19" spans="1:11" ht="15.75" x14ac:dyDescent="0.25">
      <c r="A19" s="14">
        <v>7</v>
      </c>
      <c r="B19" s="28" t="s">
        <v>581</v>
      </c>
      <c r="C19" s="23" t="s">
        <v>582</v>
      </c>
      <c r="D19" s="24">
        <v>39034</v>
      </c>
      <c r="E19" s="25">
        <f>VLOOKUP(B19,[1]Sheet1!B$4:L$8446,4,0)</f>
        <v>80</v>
      </c>
      <c r="F19" s="25">
        <f>VLOOKUP(B19,[1]Sheet1!B$4:F$8446,5,0)</f>
        <v>80</v>
      </c>
      <c r="G19" s="25">
        <f>VLOOKUP(B19,[1]Sheet1!B$4:J$8446,6,0)</f>
        <v>80</v>
      </c>
      <c r="H19" s="25">
        <f>VLOOKUP(B19,[1]Sheet1!B$4:H$8446,7,0)</f>
        <v>80</v>
      </c>
      <c r="I19" s="26" t="str">
        <f t="shared" si="0"/>
        <v>Tốt</v>
      </c>
      <c r="J19" s="25">
        <f>VLOOKUP(B19,[1]Sheet1!B$4:K$8446,9,0)</f>
        <v>80</v>
      </c>
      <c r="K19" s="26" t="str">
        <f t="shared" si="1"/>
        <v>Tốt</v>
      </c>
    </row>
    <row r="20" spans="1:11" ht="15.75" x14ac:dyDescent="0.25">
      <c r="A20" s="14">
        <v>8</v>
      </c>
      <c r="B20" s="28" t="s">
        <v>583</v>
      </c>
      <c r="C20" s="23" t="s">
        <v>584</v>
      </c>
      <c r="D20" s="24">
        <v>38732</v>
      </c>
      <c r="E20" s="25">
        <f>VLOOKUP(B20,[1]Sheet1!B$4:L$8446,4,0)</f>
        <v>85</v>
      </c>
      <c r="F20" s="25">
        <f>VLOOKUP(B20,[1]Sheet1!B$4:F$8446,5,0)</f>
        <v>80</v>
      </c>
      <c r="G20" s="25">
        <f>VLOOKUP(B20,[1]Sheet1!B$4:J$8446,6,0)</f>
        <v>70</v>
      </c>
      <c r="H20" s="25">
        <f>VLOOKUP(B20,[1]Sheet1!B$4:H$8446,7,0)</f>
        <v>80</v>
      </c>
      <c r="I20" s="26" t="str">
        <f t="shared" si="0"/>
        <v>Tốt</v>
      </c>
      <c r="J20" s="25">
        <f>VLOOKUP(B20,[1]Sheet1!B$4:K$8446,9,0)</f>
        <v>80</v>
      </c>
      <c r="K20" s="26" t="str">
        <f t="shared" si="1"/>
        <v>Tốt</v>
      </c>
    </row>
    <row r="21" spans="1:11" ht="15.75" x14ac:dyDescent="0.25">
      <c r="A21" s="14">
        <v>9</v>
      </c>
      <c r="B21" s="28" t="s">
        <v>577</v>
      </c>
      <c r="C21" s="23" t="s">
        <v>578</v>
      </c>
      <c r="D21" s="24">
        <v>38826</v>
      </c>
      <c r="E21" s="25">
        <f>VLOOKUP(B21,[1]Sheet1!B$4:L$8446,4,0)</f>
        <v>80</v>
      </c>
      <c r="F21" s="25">
        <f>VLOOKUP(B21,[1]Sheet1!B$4:F$8446,5,0)</f>
        <v>80</v>
      </c>
      <c r="G21" s="25">
        <f>VLOOKUP(B21,[1]Sheet1!B$4:J$8446,6,0)</f>
        <v>80</v>
      </c>
      <c r="H21" s="25">
        <f>VLOOKUP(B21,[1]Sheet1!B$4:H$8446,7,0)</f>
        <v>80</v>
      </c>
      <c r="I21" s="26" t="str">
        <f t="shared" si="0"/>
        <v>Tốt</v>
      </c>
      <c r="J21" s="25">
        <f>VLOOKUP(B21,[1]Sheet1!B$4:K$8446,9,0)</f>
        <v>80</v>
      </c>
      <c r="K21" s="26" t="str">
        <f t="shared" si="1"/>
        <v>Tốt</v>
      </c>
    </row>
    <row r="22" spans="1:11" ht="15.75" x14ac:dyDescent="0.25">
      <c r="A22" s="14">
        <v>10</v>
      </c>
      <c r="B22" s="28" t="s">
        <v>575</v>
      </c>
      <c r="C22" s="23" t="s">
        <v>576</v>
      </c>
      <c r="D22" s="24">
        <v>38778</v>
      </c>
      <c r="E22" s="25">
        <f>VLOOKUP(B22,[1]Sheet1!B$4:L$8446,4,0)</f>
        <v>86</v>
      </c>
      <c r="F22" s="25">
        <f>VLOOKUP(B22,[1]Sheet1!B$4:F$8446,5,0)</f>
        <v>81</v>
      </c>
      <c r="G22" s="25">
        <f>VLOOKUP(B22,[1]Sheet1!B$4:J$8446,6,0)</f>
        <v>81</v>
      </c>
      <c r="H22" s="25">
        <f>VLOOKUP(B22,[1]Sheet1!B$4:H$8446,7,0)</f>
        <v>81</v>
      </c>
      <c r="I22" s="26" t="str">
        <f t="shared" si="0"/>
        <v>Tốt</v>
      </c>
      <c r="J22" s="25">
        <f>VLOOKUP(B22,[1]Sheet1!B$4:K$8446,9,0)</f>
        <v>81</v>
      </c>
      <c r="K22" s="26" t="str">
        <f t="shared" si="1"/>
        <v>Tốt</v>
      </c>
    </row>
    <row r="23" spans="1:11" ht="15.75" x14ac:dyDescent="0.25">
      <c r="A23" s="14">
        <v>11</v>
      </c>
      <c r="B23" s="28" t="s">
        <v>579</v>
      </c>
      <c r="C23" s="23" t="s">
        <v>580</v>
      </c>
      <c r="D23" s="24">
        <v>38971</v>
      </c>
      <c r="E23" s="25">
        <f>VLOOKUP(B23,[1]Sheet1!B$4:L$8446,4,0)</f>
        <v>90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4">
        <v>12</v>
      </c>
      <c r="B24" s="28" t="s">
        <v>585</v>
      </c>
      <c r="C24" s="23" t="s">
        <v>586</v>
      </c>
      <c r="D24" s="24">
        <v>38906</v>
      </c>
      <c r="E24" s="25">
        <f>VLOOKUP(B24,[1]Sheet1!B$4:L$8446,4,0)</f>
        <v>90</v>
      </c>
      <c r="F24" s="25">
        <f>VLOOKUP(B24,[1]Sheet1!B$4:F$8446,5,0)</f>
        <v>90</v>
      </c>
      <c r="G24" s="25">
        <f>VLOOKUP(B24,[1]Sheet1!B$4:J$8446,6,0)</f>
        <v>90</v>
      </c>
      <c r="H24" s="25">
        <f>VLOOKUP(B24,[1]Sheet1!B$4:H$8446,7,0)</f>
        <v>90</v>
      </c>
      <c r="I24" s="26" t="str">
        <f t="shared" si="0"/>
        <v>Xuất sắc</v>
      </c>
      <c r="J24" s="25">
        <f>VLOOKUP(B24,[1]Sheet1!B$4:K$8446,9,0)</f>
        <v>90</v>
      </c>
      <c r="K24" s="26" t="str">
        <f t="shared" si="1"/>
        <v>Xuất sắc</v>
      </c>
    </row>
    <row r="25" spans="1:11" ht="15.75" x14ac:dyDescent="0.25">
      <c r="A25" s="14">
        <v>13</v>
      </c>
      <c r="B25" s="28" t="s">
        <v>587</v>
      </c>
      <c r="C25" s="23" t="s">
        <v>588</v>
      </c>
      <c r="D25" s="24">
        <v>38866</v>
      </c>
      <c r="E25" s="25">
        <f>VLOOKUP(B25,[1]Sheet1!B$4:L$8446,4,0)</f>
        <v>80</v>
      </c>
      <c r="F25" s="25">
        <f>VLOOKUP(B25,[1]Sheet1!B$4:F$8446,5,0)</f>
        <v>72</v>
      </c>
      <c r="G25" s="25">
        <f>VLOOKUP(B25,[1]Sheet1!B$4:J$8446,6,0)</f>
        <v>62</v>
      </c>
      <c r="H25" s="25">
        <f>VLOOKUP(B25,[1]Sheet1!B$4:H$8446,7,0)</f>
        <v>72</v>
      </c>
      <c r="I25" s="26" t="str">
        <f t="shared" si="0"/>
        <v>Khá</v>
      </c>
      <c r="J25" s="25">
        <f>VLOOKUP(B25,[1]Sheet1!B$4:K$8446,9,0)</f>
        <v>72</v>
      </c>
      <c r="K25" s="26" t="str">
        <f t="shared" si="1"/>
        <v>Khá</v>
      </c>
    </row>
    <row r="26" spans="1:11" ht="15.75" x14ac:dyDescent="0.25">
      <c r="A26" s="14">
        <v>14</v>
      </c>
      <c r="B26" s="28" t="s">
        <v>589</v>
      </c>
      <c r="C26" s="23" t="s">
        <v>590</v>
      </c>
      <c r="D26" s="24">
        <v>38853</v>
      </c>
      <c r="E26" s="25">
        <f>VLOOKUP(B26,[1]Sheet1!B$4:L$8446,4,0)</f>
        <v>94</v>
      </c>
      <c r="F26" s="25">
        <f>VLOOKUP(B26,[1]Sheet1!B$4:F$8446,5,0)</f>
        <v>94</v>
      </c>
      <c r="G26" s="25">
        <f>VLOOKUP(B26,[1]Sheet1!B$4:J$8446,6,0)</f>
        <v>94</v>
      </c>
      <c r="H26" s="25">
        <f>VLOOKUP(B26,[1]Sheet1!B$4:H$8446,7,0)</f>
        <v>94</v>
      </c>
      <c r="I26" s="26" t="str">
        <f t="shared" si="0"/>
        <v>Xuất sắc</v>
      </c>
      <c r="J26" s="25">
        <f>VLOOKUP(B26,[1]Sheet1!B$4:K$8446,9,0)</f>
        <v>94</v>
      </c>
      <c r="K26" s="26" t="str">
        <f t="shared" si="1"/>
        <v>Xuất sắc</v>
      </c>
    </row>
    <row r="27" spans="1:11" ht="15.75" x14ac:dyDescent="0.25">
      <c r="A27" s="14">
        <v>15</v>
      </c>
      <c r="B27" s="28" t="s">
        <v>591</v>
      </c>
      <c r="C27" s="23" t="s">
        <v>592</v>
      </c>
      <c r="D27" s="24">
        <v>38772</v>
      </c>
      <c r="E27" s="25">
        <f>VLOOKUP(B27,[1]Sheet1!B$4:L$8446,4,0)</f>
        <v>96</v>
      </c>
      <c r="F27" s="25">
        <f>VLOOKUP(B27,[1]Sheet1!B$4:F$8446,5,0)</f>
        <v>88</v>
      </c>
      <c r="G27" s="25">
        <f>VLOOKUP(B27,[1]Sheet1!B$4:J$8446,6,0)</f>
        <v>88</v>
      </c>
      <c r="H27" s="25">
        <f>VLOOKUP(B27,[1]Sheet1!B$4:H$8446,7,0)</f>
        <v>88</v>
      </c>
      <c r="I27" s="26" t="str">
        <f t="shared" si="0"/>
        <v>Tốt</v>
      </c>
      <c r="J27" s="25">
        <f>VLOOKUP(B27,[1]Sheet1!B$4:K$8446,9,0)</f>
        <v>88</v>
      </c>
      <c r="K27" s="26" t="str">
        <f t="shared" si="1"/>
        <v>Tốt</v>
      </c>
    </row>
    <row r="28" spans="1:11" ht="15.75" x14ac:dyDescent="0.25">
      <c r="A28" s="14">
        <v>16</v>
      </c>
      <c r="B28" s="28" t="s">
        <v>593</v>
      </c>
      <c r="C28" s="23" t="s">
        <v>594</v>
      </c>
      <c r="D28" s="24">
        <v>38917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597</v>
      </c>
      <c r="C29" s="23" t="s">
        <v>598</v>
      </c>
      <c r="D29" s="24">
        <v>39075</v>
      </c>
      <c r="E29" s="25">
        <f>VLOOKUP(B29,[1]Sheet1!B$4:L$8446,4,0)</f>
        <v>92</v>
      </c>
      <c r="F29" s="25">
        <f>VLOOKUP(B29,[1]Sheet1!B$4:F$8446,5,0)</f>
        <v>92</v>
      </c>
      <c r="G29" s="25">
        <f>VLOOKUP(B29,[1]Sheet1!B$4:J$8446,6,0)</f>
        <v>92</v>
      </c>
      <c r="H29" s="25">
        <f>VLOOKUP(B29,[1]Sheet1!B$4:H$8446,7,0)</f>
        <v>92</v>
      </c>
      <c r="I29" s="26" t="str">
        <f t="shared" si="0"/>
        <v>Xuất sắc</v>
      </c>
      <c r="J29" s="25">
        <f>VLOOKUP(B29,[1]Sheet1!B$4:K$8446,9,0)</f>
        <v>92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595</v>
      </c>
      <c r="C30" s="23" t="s">
        <v>596</v>
      </c>
      <c r="D30" s="24">
        <v>38972</v>
      </c>
      <c r="E30" s="25">
        <f>VLOOKUP(B30,[1]Sheet1!B$4:L$8446,4,0)</f>
        <v>90</v>
      </c>
      <c r="F30" s="25">
        <f>VLOOKUP(B30,[1]Sheet1!B$4:F$8446,5,0)</f>
        <v>90</v>
      </c>
      <c r="G30" s="25">
        <f>VLOOKUP(B30,[1]Sheet1!B$4:J$8446,6,0)</f>
        <v>90</v>
      </c>
      <c r="H30" s="25">
        <f>VLOOKUP(B30,[1]Sheet1!B$4:H$8446,7,0)</f>
        <v>90</v>
      </c>
      <c r="I30" s="26" t="str">
        <f t="shared" si="0"/>
        <v>Xuất sắc</v>
      </c>
      <c r="J30" s="25">
        <f>VLOOKUP(B30,[1]Sheet1!B$4:K$8446,9,0)</f>
        <v>90</v>
      </c>
      <c r="K30" s="26" t="str">
        <f t="shared" si="1"/>
        <v>Xuất sắc</v>
      </c>
    </row>
    <row r="31" spans="1:11" ht="15.75" x14ac:dyDescent="0.25">
      <c r="A31" s="14">
        <v>19</v>
      </c>
      <c r="B31" s="28" t="s">
        <v>599</v>
      </c>
      <c r="C31" s="23" t="s">
        <v>600</v>
      </c>
      <c r="D31" s="24">
        <v>38974</v>
      </c>
      <c r="E31" s="25">
        <f>VLOOKUP(B31,[1]Sheet1!B$4:L$8446,4,0)</f>
        <v>90</v>
      </c>
      <c r="F31" s="25">
        <f>VLOOKUP(B31,[1]Sheet1!B$4:F$8446,5,0)</f>
        <v>90</v>
      </c>
      <c r="G31" s="25">
        <f>VLOOKUP(B31,[1]Sheet1!B$4:J$8446,6,0)</f>
        <v>90</v>
      </c>
      <c r="H31" s="25">
        <f>VLOOKUP(B31,[1]Sheet1!B$4:H$8446,7,0)</f>
        <v>90</v>
      </c>
      <c r="I31" s="26" t="str">
        <f t="shared" si="0"/>
        <v>Xuất sắc</v>
      </c>
      <c r="J31" s="25">
        <f>VLOOKUP(B31,[1]Sheet1!B$4:K$8446,9,0)</f>
        <v>90</v>
      </c>
      <c r="K31" s="26" t="str">
        <f t="shared" si="1"/>
        <v>Xuất sắc</v>
      </c>
    </row>
    <row r="32" spans="1:11" ht="15.75" x14ac:dyDescent="0.25">
      <c r="A32" s="14">
        <v>20</v>
      </c>
      <c r="B32" s="28" t="s">
        <v>601</v>
      </c>
      <c r="C32" s="23" t="s">
        <v>602</v>
      </c>
      <c r="D32" s="24">
        <v>38996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4">
        <v>21</v>
      </c>
      <c r="B33" s="28" t="s">
        <v>603</v>
      </c>
      <c r="C33" s="23" t="s">
        <v>604</v>
      </c>
      <c r="D33" s="24">
        <v>39026</v>
      </c>
      <c r="E33" s="25">
        <f>VLOOKUP(B33,[1]Sheet1!B$4:L$8446,4,0)</f>
        <v>82</v>
      </c>
      <c r="F33" s="25">
        <f>VLOOKUP(B33,[1]Sheet1!B$4:F$8446,5,0)</f>
        <v>82</v>
      </c>
      <c r="G33" s="25">
        <f>VLOOKUP(B33,[1]Sheet1!B$4:J$8446,6,0)</f>
        <v>82</v>
      </c>
      <c r="H33" s="25">
        <f>VLOOKUP(B33,[1]Sheet1!B$4:H$8446,7,0)</f>
        <v>82</v>
      </c>
      <c r="I33" s="26" t="str">
        <f t="shared" si="0"/>
        <v>Tốt</v>
      </c>
      <c r="J33" s="25">
        <f>VLOOKUP(B33,[1]Sheet1!B$4:K$8446,9,0)</f>
        <v>82</v>
      </c>
      <c r="K33" s="26" t="str">
        <f t="shared" si="1"/>
        <v>Tốt</v>
      </c>
    </row>
    <row r="34" spans="1:11" ht="15.75" x14ac:dyDescent="0.25">
      <c r="A34" s="14">
        <v>22</v>
      </c>
      <c r="B34" s="28" t="s">
        <v>605</v>
      </c>
      <c r="C34" s="23" t="s">
        <v>606</v>
      </c>
      <c r="D34" s="24">
        <v>38789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4">
        <v>23</v>
      </c>
      <c r="B35" s="28" t="s">
        <v>607</v>
      </c>
      <c r="C35" s="23" t="s">
        <v>608</v>
      </c>
      <c r="D35" s="24">
        <v>39066</v>
      </c>
      <c r="E35" s="25">
        <f>VLOOKUP(B35,[1]Sheet1!B$4:L$8446,4,0)</f>
        <v>80</v>
      </c>
      <c r="F35" s="25">
        <f>VLOOKUP(B35,[1]Sheet1!B$4:F$8446,5,0)</f>
        <v>80</v>
      </c>
      <c r="G35" s="25">
        <f>VLOOKUP(B35,[1]Sheet1!B$4:J$8446,6,0)</f>
        <v>80</v>
      </c>
      <c r="H35" s="25">
        <f>VLOOKUP(B35,[1]Sheet1!B$4:H$8446,7,0)</f>
        <v>80</v>
      </c>
      <c r="I35" s="26" t="str">
        <f t="shared" si="0"/>
        <v>Tốt</v>
      </c>
      <c r="J35" s="25">
        <f>VLOOKUP(B35,[1]Sheet1!B$4:K$8446,9,0)</f>
        <v>80</v>
      </c>
      <c r="K35" s="26" t="str">
        <f t="shared" si="1"/>
        <v>Tốt</v>
      </c>
    </row>
    <row r="36" spans="1:11" ht="15.75" x14ac:dyDescent="0.25">
      <c r="A36" s="14">
        <v>24</v>
      </c>
      <c r="B36" s="28" t="s">
        <v>609</v>
      </c>
      <c r="C36" s="23" t="s">
        <v>610</v>
      </c>
      <c r="D36" s="24">
        <v>38942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611</v>
      </c>
      <c r="C37" s="23" t="s">
        <v>612</v>
      </c>
      <c r="D37" s="24">
        <v>38783</v>
      </c>
      <c r="E37" s="25">
        <f>VLOOKUP(B37,[1]Sheet1!B$4:L$8446,4,0)</f>
        <v>90</v>
      </c>
      <c r="F37" s="25">
        <f>VLOOKUP(B37,[1]Sheet1!B$4:F$8446,5,0)</f>
        <v>90</v>
      </c>
      <c r="G37" s="25">
        <f>VLOOKUP(B37,[1]Sheet1!B$4:J$8446,6,0)</f>
        <v>90</v>
      </c>
      <c r="H37" s="25">
        <f>VLOOKUP(B37,[1]Sheet1!B$4:H$8446,7,0)</f>
        <v>90</v>
      </c>
      <c r="I37" s="26" t="str">
        <f t="shared" si="0"/>
        <v>Xuất sắc</v>
      </c>
      <c r="J37" s="25">
        <f>VLOOKUP(B37,[1]Sheet1!B$4:K$8446,9,0)</f>
        <v>90</v>
      </c>
      <c r="K37" s="26" t="str">
        <f t="shared" si="1"/>
        <v>Xuất sắc</v>
      </c>
    </row>
    <row r="38" spans="1:11" ht="15.75" x14ac:dyDescent="0.25">
      <c r="A38" s="14">
        <v>26</v>
      </c>
      <c r="B38" s="28" t="s">
        <v>613</v>
      </c>
      <c r="C38" s="23" t="s">
        <v>614</v>
      </c>
      <c r="D38" s="24">
        <v>38880</v>
      </c>
      <c r="E38" s="25">
        <f>VLOOKUP(B38,[1]Sheet1!B$4:L$8446,4,0)</f>
        <v>96</v>
      </c>
      <c r="F38" s="25">
        <f>VLOOKUP(B38,[1]Sheet1!B$4:F$8446,5,0)</f>
        <v>91</v>
      </c>
      <c r="G38" s="25">
        <f>VLOOKUP(B38,[1]Sheet1!B$4:J$8446,6,0)</f>
        <v>91</v>
      </c>
      <c r="H38" s="25">
        <f>VLOOKUP(B38,[1]Sheet1!B$4:H$8446,7,0)</f>
        <v>91</v>
      </c>
      <c r="I38" s="26" t="str">
        <f t="shared" si="0"/>
        <v>Xuất sắc</v>
      </c>
      <c r="J38" s="25">
        <f>VLOOKUP(B38,[1]Sheet1!B$4:K$8446,9,0)</f>
        <v>91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615</v>
      </c>
      <c r="C39" s="23" t="s">
        <v>616</v>
      </c>
      <c r="D39" s="24">
        <v>39022</v>
      </c>
      <c r="E39" s="25">
        <f>VLOOKUP(B39,[1]Sheet1!B$4:L$8446,4,0)</f>
        <v>90</v>
      </c>
      <c r="F39" s="25">
        <f>VLOOKUP(B39,[1]Sheet1!B$4:F$8446,5,0)</f>
        <v>92</v>
      </c>
      <c r="G39" s="25">
        <f>VLOOKUP(B39,[1]Sheet1!B$4:J$8446,6,0)</f>
        <v>92</v>
      </c>
      <c r="H39" s="25">
        <f>VLOOKUP(B39,[1]Sheet1!B$4:H$8446,7,0)</f>
        <v>92</v>
      </c>
      <c r="I39" s="26" t="str">
        <f t="shared" si="0"/>
        <v>Xuất sắc</v>
      </c>
      <c r="J39" s="25">
        <f>VLOOKUP(B39,[1]Sheet1!B$4:K$8446,9,0)</f>
        <v>92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617</v>
      </c>
      <c r="C40" s="23" t="s">
        <v>618</v>
      </c>
      <c r="D40" s="24">
        <v>39081</v>
      </c>
      <c r="E40" s="25">
        <f>VLOOKUP(B40,[1]Sheet1!B$4:L$8446,4,0)</f>
        <v>90</v>
      </c>
      <c r="F40" s="25">
        <f>VLOOKUP(B40,[1]Sheet1!B$4:F$8446,5,0)</f>
        <v>90</v>
      </c>
      <c r="G40" s="25">
        <f>VLOOKUP(B40,[1]Sheet1!B$4:J$8446,6,0)</f>
        <v>90</v>
      </c>
      <c r="H40" s="25">
        <f>VLOOKUP(B40,[1]Sheet1!B$4:H$8446,7,0)</f>
        <v>90</v>
      </c>
      <c r="I40" s="26" t="str">
        <f t="shared" si="0"/>
        <v>Xuất sắc</v>
      </c>
      <c r="J40" s="25">
        <f>VLOOKUP(B40,[1]Sheet1!B$4:K$8446,9,0)</f>
        <v>90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619</v>
      </c>
      <c r="C41" s="23" t="s">
        <v>620</v>
      </c>
      <c r="D41" s="24">
        <v>39055</v>
      </c>
      <c r="E41" s="25">
        <f>VLOOKUP(B41,[1]Sheet1!B$4:L$8446,4,0)</f>
        <v>100</v>
      </c>
      <c r="F41" s="25">
        <f>VLOOKUP(B41,[1]Sheet1!B$4:F$8446,5,0)</f>
        <v>100</v>
      </c>
      <c r="G41" s="25">
        <f>VLOOKUP(B41,[1]Sheet1!B$4:J$8446,6,0)</f>
        <v>100</v>
      </c>
      <c r="H41" s="25">
        <f>VLOOKUP(B41,[1]Sheet1!B$4:H$8446,7,0)</f>
        <v>100</v>
      </c>
      <c r="I41" s="26" t="str">
        <f t="shared" si="0"/>
        <v>Xuất sắc</v>
      </c>
      <c r="J41" s="25">
        <f>VLOOKUP(B41,[1]Sheet1!B$4:K$8446,9,0)</f>
        <v>100</v>
      </c>
      <c r="K41" s="26" t="str">
        <f t="shared" si="1"/>
        <v>Xuất sắc</v>
      </c>
    </row>
    <row r="42" spans="1:11" ht="15.75" x14ac:dyDescent="0.25">
      <c r="A42" s="14">
        <v>30</v>
      </c>
      <c r="B42" s="28" t="s">
        <v>621</v>
      </c>
      <c r="C42" s="23" t="s">
        <v>622</v>
      </c>
      <c r="D42" s="24">
        <v>39048</v>
      </c>
      <c r="E42" s="25">
        <f>VLOOKUP(B42,[1]Sheet1!B$4:L$8446,4,0)</f>
        <v>90</v>
      </c>
      <c r="F42" s="25">
        <f>VLOOKUP(B42,[1]Sheet1!B$4:F$8446,5,0)</f>
        <v>85</v>
      </c>
      <c r="G42" s="25">
        <f>VLOOKUP(B42,[1]Sheet1!B$4:J$8446,6,0)</f>
        <v>85</v>
      </c>
      <c r="H42" s="25">
        <f>VLOOKUP(B42,[1]Sheet1!B$4:H$8446,7,0)</f>
        <v>85</v>
      </c>
      <c r="I42" s="26" t="str">
        <f t="shared" si="0"/>
        <v>Tốt</v>
      </c>
      <c r="J42" s="25">
        <f>VLOOKUP(B42,[1]Sheet1!B$4:K$8446,9,0)</f>
        <v>85</v>
      </c>
      <c r="K42" s="26" t="str">
        <f t="shared" si="1"/>
        <v>Tốt</v>
      </c>
    </row>
    <row r="43" spans="1:11" ht="15.75" x14ac:dyDescent="0.25">
      <c r="A43" s="14">
        <v>31</v>
      </c>
      <c r="B43" s="28" t="s">
        <v>623</v>
      </c>
      <c r="C43" s="23" t="s">
        <v>624</v>
      </c>
      <c r="D43" s="24">
        <v>39016</v>
      </c>
      <c r="E43" s="25">
        <f>VLOOKUP(B43,[1]Sheet1!B$4:L$8446,4,0)</f>
        <v>70</v>
      </c>
      <c r="F43" s="25">
        <f>VLOOKUP(B43,[1]Sheet1!B$4:F$8446,5,0)</f>
        <v>70</v>
      </c>
      <c r="G43" s="25">
        <f>VLOOKUP(B43,[1]Sheet1!B$4:J$8446,6,0)</f>
        <v>70</v>
      </c>
      <c r="H43" s="25">
        <f>VLOOKUP(B43,[1]Sheet1!B$4:H$8446,7,0)</f>
        <v>70</v>
      </c>
      <c r="I43" s="26" t="str">
        <f t="shared" si="0"/>
        <v>Khá</v>
      </c>
      <c r="J43" s="25">
        <f>VLOOKUP(B43,[1]Sheet1!B$4:K$8446,9,0)</f>
        <v>70</v>
      </c>
      <c r="K43" s="26" t="str">
        <f t="shared" si="1"/>
        <v>Khá</v>
      </c>
    </row>
    <row r="44" spans="1:11" ht="15.75" x14ac:dyDescent="0.25">
      <c r="A44" s="14">
        <v>32</v>
      </c>
      <c r="B44" s="28" t="s">
        <v>625</v>
      </c>
      <c r="C44" s="23" t="s">
        <v>626</v>
      </c>
      <c r="D44" s="24">
        <v>38813</v>
      </c>
      <c r="E44" s="25">
        <f>VLOOKUP(B44,[1]Sheet1!B$4:L$8446,4,0)</f>
        <v>80</v>
      </c>
      <c r="F44" s="25">
        <f>VLOOKUP(B44,[1]Sheet1!B$4:F$8446,5,0)</f>
        <v>80</v>
      </c>
      <c r="G44" s="25">
        <f>VLOOKUP(B44,[1]Sheet1!B$4:J$8446,6,0)</f>
        <v>80</v>
      </c>
      <c r="H44" s="25">
        <f>VLOOKUP(B44,[1]Sheet1!B$4:H$8446,7,0)</f>
        <v>80</v>
      </c>
      <c r="I44" s="26" t="str">
        <f t="shared" si="0"/>
        <v>Tốt</v>
      </c>
      <c r="J44" s="25">
        <f>VLOOKUP(B44,[1]Sheet1!B$4:K$8446,9,0)</f>
        <v>80</v>
      </c>
      <c r="K44" s="26" t="str">
        <f t="shared" si="1"/>
        <v>Tốt</v>
      </c>
    </row>
    <row r="45" spans="1:11" ht="15.75" x14ac:dyDescent="0.25">
      <c r="A45" s="14">
        <v>33</v>
      </c>
      <c r="B45" s="28" t="s">
        <v>627</v>
      </c>
      <c r="C45" s="23" t="s">
        <v>628</v>
      </c>
      <c r="D45" s="24">
        <v>38721</v>
      </c>
      <c r="E45" s="25">
        <f>VLOOKUP(B45,[1]Sheet1!B$4:L$8446,4,0)</f>
        <v>85</v>
      </c>
      <c r="F45" s="25">
        <f>VLOOKUP(B45,[1]Sheet1!B$4:F$8446,5,0)</f>
        <v>85</v>
      </c>
      <c r="G45" s="25">
        <f>VLOOKUP(B45,[1]Sheet1!B$4:J$8446,6,0)</f>
        <v>85</v>
      </c>
      <c r="H45" s="25">
        <f>VLOOKUP(B45,[1]Sheet1!B$4:H$8446,7,0)</f>
        <v>85</v>
      </c>
      <c r="I45" s="26" t="str">
        <f t="shared" si="0"/>
        <v>Tốt</v>
      </c>
      <c r="J45" s="25">
        <f>VLOOKUP(B45,[1]Sheet1!B$4:K$8446,9,0)</f>
        <v>85</v>
      </c>
      <c r="K45" s="26" t="str">
        <f t="shared" si="1"/>
        <v>Tốt</v>
      </c>
    </row>
    <row r="46" spans="1:11" ht="15.75" x14ac:dyDescent="0.25">
      <c r="A46" s="14">
        <v>34</v>
      </c>
      <c r="B46" s="28" t="s">
        <v>629</v>
      </c>
      <c r="C46" s="23" t="s">
        <v>630</v>
      </c>
      <c r="D46" s="24">
        <v>38718</v>
      </c>
      <c r="E46" s="25">
        <f>VLOOKUP(B46,[1]Sheet1!B$4:L$8446,4,0)</f>
        <v>90</v>
      </c>
      <c r="F46" s="25">
        <f>VLOOKUP(B46,[1]Sheet1!B$4:F$8446,5,0)</f>
        <v>80</v>
      </c>
      <c r="G46" s="25">
        <f>VLOOKUP(B46,[1]Sheet1!B$4:J$8446,6,0)</f>
        <v>80</v>
      </c>
      <c r="H46" s="25">
        <f>VLOOKUP(B46,[1]Sheet1!B$4:H$8446,7,0)</f>
        <v>80</v>
      </c>
      <c r="I46" s="26" t="str">
        <f t="shared" si="0"/>
        <v>Tốt</v>
      </c>
      <c r="J46" s="25">
        <f>VLOOKUP(B46,[1]Sheet1!B$4:K$8446,9,0)</f>
        <v>80</v>
      </c>
      <c r="K46" s="26" t="str">
        <f t="shared" si="1"/>
        <v>Tốt</v>
      </c>
    </row>
    <row r="47" spans="1:11" ht="15.75" x14ac:dyDescent="0.25">
      <c r="A47" s="14">
        <v>35</v>
      </c>
      <c r="B47" s="28" t="s">
        <v>631</v>
      </c>
      <c r="C47" s="23" t="s">
        <v>632</v>
      </c>
      <c r="D47" s="24">
        <v>38727</v>
      </c>
      <c r="E47" s="25">
        <f>VLOOKUP(B47,[1]Sheet1!B$4:L$8446,4,0)</f>
        <v>80</v>
      </c>
      <c r="F47" s="25">
        <f>VLOOKUP(B47,[1]Sheet1!B$4:F$8446,5,0)</f>
        <v>70</v>
      </c>
      <c r="G47" s="25">
        <f>VLOOKUP(B47,[1]Sheet1!B$4:J$8446,6,0)</f>
        <v>70</v>
      </c>
      <c r="H47" s="25">
        <f>VLOOKUP(B47,[1]Sheet1!B$4:H$8446,7,0)</f>
        <v>70</v>
      </c>
      <c r="I47" s="26" t="str">
        <f t="shared" si="0"/>
        <v>Khá</v>
      </c>
      <c r="J47" s="25">
        <f>VLOOKUP(B47,[1]Sheet1!B$4:K$8446,9,0)</f>
        <v>70</v>
      </c>
      <c r="K47" s="26" t="str">
        <f t="shared" si="1"/>
        <v>Khá</v>
      </c>
    </row>
    <row r="48" spans="1:11" ht="15.75" x14ac:dyDescent="0.25">
      <c r="A48" s="14">
        <v>36</v>
      </c>
      <c r="B48" s="28" t="s">
        <v>633</v>
      </c>
      <c r="C48" s="23" t="s">
        <v>634</v>
      </c>
      <c r="D48" s="24">
        <v>39005</v>
      </c>
      <c r="E48" s="25">
        <f>VLOOKUP(B48,[1]Sheet1!B$4:L$8446,4,0)</f>
        <v>92</v>
      </c>
      <c r="F48" s="25">
        <f>VLOOKUP(B48,[1]Sheet1!B$4:F$8446,5,0)</f>
        <v>92</v>
      </c>
      <c r="G48" s="25">
        <f>VLOOKUP(B48,[1]Sheet1!B$4:J$8446,6,0)</f>
        <v>92</v>
      </c>
      <c r="H48" s="25">
        <f>VLOOKUP(B48,[1]Sheet1!B$4:H$8446,7,0)</f>
        <v>92</v>
      </c>
      <c r="I48" s="26" t="str">
        <f t="shared" si="0"/>
        <v>Xuất sắc</v>
      </c>
      <c r="J48" s="25">
        <f>VLOOKUP(B48,[1]Sheet1!B$4:K$8446,9,0)</f>
        <v>92</v>
      </c>
      <c r="K48" s="26" t="str">
        <f t="shared" si="1"/>
        <v>Xuất sắc</v>
      </c>
    </row>
    <row r="49" spans="1:11" ht="15.75" x14ac:dyDescent="0.25">
      <c r="A49" s="14">
        <v>37</v>
      </c>
      <c r="B49" s="28" t="s">
        <v>635</v>
      </c>
      <c r="C49" s="23" t="s">
        <v>636</v>
      </c>
      <c r="D49" s="24">
        <v>38929</v>
      </c>
      <c r="E49" s="25">
        <f>VLOOKUP(B49,[1]Sheet1!B$4:L$8446,4,0)</f>
        <v>80</v>
      </c>
      <c r="F49" s="25">
        <f>VLOOKUP(B49,[1]Sheet1!B$4:F$8446,5,0)</f>
        <v>80</v>
      </c>
      <c r="G49" s="25">
        <f>VLOOKUP(B49,[1]Sheet1!B$4:J$8446,6,0)</f>
        <v>80</v>
      </c>
      <c r="H49" s="25">
        <f>VLOOKUP(B49,[1]Sheet1!B$4:H$8446,7,0)</f>
        <v>80</v>
      </c>
      <c r="I49" s="26" t="str">
        <f t="shared" si="0"/>
        <v>Tốt</v>
      </c>
      <c r="J49" s="25">
        <f>VLOOKUP(B49,[1]Sheet1!B$4:K$8446,9,0)</f>
        <v>80</v>
      </c>
      <c r="K49" s="26" t="str">
        <f t="shared" si="1"/>
        <v>Tốt</v>
      </c>
    </row>
    <row r="50" spans="1:11" ht="15.75" x14ac:dyDescent="0.25">
      <c r="A50" s="14">
        <v>38</v>
      </c>
      <c r="B50" s="28" t="s">
        <v>637</v>
      </c>
      <c r="C50" s="23" t="s">
        <v>638</v>
      </c>
      <c r="D50" s="24">
        <v>38817</v>
      </c>
      <c r="E50" s="25">
        <f>VLOOKUP(B50,[1]Sheet1!B$4:L$8446,4,0)</f>
        <v>94</v>
      </c>
      <c r="F50" s="25">
        <f>VLOOKUP(B50,[1]Sheet1!B$4:F$8446,5,0)</f>
        <v>94</v>
      </c>
      <c r="G50" s="25">
        <f>VLOOKUP(B50,[1]Sheet1!B$4:J$8446,6,0)</f>
        <v>94</v>
      </c>
      <c r="H50" s="25">
        <f>VLOOKUP(B50,[1]Sheet1!B$4:H$8446,7,0)</f>
        <v>94</v>
      </c>
      <c r="I50" s="26" t="str">
        <f t="shared" si="0"/>
        <v>Xuất sắc</v>
      </c>
      <c r="J50" s="25">
        <f>VLOOKUP(B50,[1]Sheet1!B$4:K$8446,9,0)</f>
        <v>94</v>
      </c>
      <c r="K50" s="26" t="str">
        <f t="shared" si="1"/>
        <v>Xuất sắc</v>
      </c>
    </row>
    <row r="51" spans="1:11" ht="15.75" x14ac:dyDescent="0.25">
      <c r="A51" s="14">
        <v>39</v>
      </c>
      <c r="B51" s="28" t="s">
        <v>639</v>
      </c>
      <c r="C51" s="23" t="s">
        <v>640</v>
      </c>
      <c r="D51" s="24">
        <v>38927</v>
      </c>
      <c r="E51" s="25">
        <f>VLOOKUP(B51,[1]Sheet1!B$4:L$8446,4,0)</f>
        <v>82</v>
      </c>
      <c r="F51" s="25">
        <f>VLOOKUP(B51,[1]Sheet1!B$4:F$8446,5,0)</f>
        <v>82</v>
      </c>
      <c r="G51" s="25">
        <f>VLOOKUP(B51,[1]Sheet1!B$4:J$8446,6,0)</f>
        <v>82</v>
      </c>
      <c r="H51" s="25">
        <f>VLOOKUP(B51,[1]Sheet1!B$4:H$8446,7,0)</f>
        <v>82</v>
      </c>
      <c r="I51" s="26" t="str">
        <f t="shared" si="0"/>
        <v>Tốt</v>
      </c>
      <c r="J51" s="25">
        <f>VLOOKUP(B51,[1]Sheet1!B$4:K$8446,9,0)</f>
        <v>82</v>
      </c>
      <c r="K51" s="26" t="str">
        <f t="shared" si="1"/>
        <v>Tốt</v>
      </c>
    </row>
    <row r="52" spans="1:11" ht="15.75" x14ac:dyDescent="0.25">
      <c r="A52" s="14">
        <v>40</v>
      </c>
      <c r="B52" s="28" t="s">
        <v>641</v>
      </c>
      <c r="C52" s="23" t="s">
        <v>642</v>
      </c>
      <c r="D52" s="24">
        <v>38771</v>
      </c>
      <c r="E52" s="25">
        <f>VLOOKUP(B52,[1]Sheet1!B$4:L$8446,4,0)</f>
        <v>92</v>
      </c>
      <c r="F52" s="25">
        <f>VLOOKUP(B52,[1]Sheet1!B$4:F$8446,5,0)</f>
        <v>92</v>
      </c>
      <c r="G52" s="25">
        <f>VLOOKUP(B52,[1]Sheet1!B$4:J$8446,6,0)</f>
        <v>92</v>
      </c>
      <c r="H52" s="25">
        <f>VLOOKUP(B52,[1]Sheet1!B$4:H$8446,7,0)</f>
        <v>92</v>
      </c>
      <c r="I52" s="26" t="str">
        <f t="shared" si="0"/>
        <v>Xuất sắc</v>
      </c>
      <c r="J52" s="25">
        <f>VLOOKUP(B52,[1]Sheet1!B$4:K$8446,9,0)</f>
        <v>92</v>
      </c>
      <c r="K52" s="26" t="str">
        <f t="shared" si="1"/>
        <v>Xuất sắc</v>
      </c>
    </row>
    <row r="53" spans="1:11" ht="15.75" x14ac:dyDescent="0.25">
      <c r="A53" s="14">
        <v>41</v>
      </c>
      <c r="B53" s="28" t="s">
        <v>643</v>
      </c>
      <c r="C53" s="23" t="s">
        <v>644</v>
      </c>
      <c r="D53" s="24">
        <v>38890</v>
      </c>
      <c r="E53" s="25">
        <f>VLOOKUP(B53,[1]Sheet1!B$4:L$8446,4,0)</f>
        <v>70</v>
      </c>
      <c r="F53" s="25">
        <f>VLOOKUP(B53,[1]Sheet1!B$4:F$8446,5,0)</f>
        <v>67</v>
      </c>
      <c r="G53" s="25">
        <f>VLOOKUP(B53,[1]Sheet1!B$4:J$8446,6,0)</f>
        <v>67</v>
      </c>
      <c r="H53" s="25">
        <f>VLOOKUP(B53,[1]Sheet1!B$4:H$8446,7,0)</f>
        <v>67</v>
      </c>
      <c r="I53" s="26" t="str">
        <f t="shared" si="0"/>
        <v>Khá</v>
      </c>
      <c r="J53" s="25">
        <f>VLOOKUP(B53,[1]Sheet1!B$4:K$8446,9,0)</f>
        <v>67</v>
      </c>
      <c r="K53" s="26" t="str">
        <f t="shared" si="1"/>
        <v>Khá</v>
      </c>
    </row>
    <row r="55" spans="1:11" x14ac:dyDescent="0.2">
      <c r="A55" s="32" t="s">
        <v>645</v>
      </c>
      <c r="B55" s="32"/>
      <c r="C55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4341-79E1-473E-AAAF-A81C50C0216B}">
  <dimension ref="A1:K55"/>
  <sheetViews>
    <sheetView workbookViewId="0">
      <selection activeCell="F63" sqref="F63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style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37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646</v>
      </c>
      <c r="C13" s="23" t="s">
        <v>647</v>
      </c>
      <c r="D13" s="27">
        <v>38891</v>
      </c>
      <c r="E13" s="25">
        <f>VLOOKUP(B13,[1]Sheet1!B$4:L$8446,4,0)</f>
        <v>90</v>
      </c>
      <c r="F13" s="25">
        <f>VLOOKUP(B13,[1]Sheet1!B$4:F$8446,5,0)</f>
        <v>90</v>
      </c>
      <c r="G13" s="25">
        <f>VLOOKUP(B13,[1]Sheet1!B$4:J$8446,6,0)</f>
        <v>90</v>
      </c>
      <c r="H13" s="25">
        <f>VLOOKUP(B13,[1]Sheet1!B$4:H$8446,7,0)</f>
        <v>90</v>
      </c>
      <c r="I13" s="26" t="str">
        <f t="shared" ref="I13:I53" si="0">IF(H13&gt;=90,"Xuất sắc",IF(H13&gt;=80,"Tốt", IF(H13&gt;=65,"Khá",IF(H13&gt;=50,"Trung bình", IF(H13&gt;=35, "Yếu", "Kém")))))</f>
        <v>Xuất sắc</v>
      </c>
      <c r="J13" s="25">
        <f>VLOOKUP(B13,[1]Sheet1!B$4:K$8446,9,0)</f>
        <v>90</v>
      </c>
      <c r="K13" s="26" t="str">
        <f t="shared" ref="K13:K53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8" t="s">
        <v>648</v>
      </c>
      <c r="C14" s="23" t="s">
        <v>649</v>
      </c>
      <c r="D14" s="27">
        <v>38844</v>
      </c>
      <c r="E14" s="25">
        <f>VLOOKUP(B14,[1]Sheet1!B$4:L$8446,4,0)</f>
        <v>90</v>
      </c>
      <c r="F14" s="25">
        <f>VLOOKUP(B14,[1]Sheet1!B$4:F$8446,5,0)</f>
        <v>90</v>
      </c>
      <c r="G14" s="25">
        <f>VLOOKUP(B14,[1]Sheet1!B$4:J$8446,6,0)</f>
        <v>90</v>
      </c>
      <c r="H14" s="25">
        <f>VLOOKUP(B14,[1]Sheet1!B$4:H$8446,7,0)</f>
        <v>90</v>
      </c>
      <c r="I14" s="26" t="str">
        <f t="shared" si="0"/>
        <v>Xuất sắc</v>
      </c>
      <c r="J14" s="25">
        <f>VLOOKUP(B14,[1]Sheet1!B$4:K$8446,9,0)</f>
        <v>90</v>
      </c>
      <c r="K14" s="26" t="str">
        <f t="shared" si="1"/>
        <v>Xuất sắc</v>
      </c>
    </row>
    <row r="15" spans="1:11" ht="15.75" x14ac:dyDescent="0.25">
      <c r="A15" s="14">
        <v>3</v>
      </c>
      <c r="B15" s="28" t="s">
        <v>650</v>
      </c>
      <c r="C15" s="23" t="s">
        <v>651</v>
      </c>
      <c r="D15" s="27">
        <v>38502</v>
      </c>
      <c r="E15" s="25">
        <f>VLOOKUP(B15,[1]Sheet1!B$4:L$8446,4,0)</f>
        <v>82</v>
      </c>
      <c r="F15" s="25">
        <f>VLOOKUP(B15,[1]Sheet1!B$4:F$8446,5,0)</f>
        <v>82</v>
      </c>
      <c r="G15" s="25">
        <f>VLOOKUP(B15,[1]Sheet1!B$4:J$8446,6,0)</f>
        <v>82</v>
      </c>
      <c r="H15" s="25">
        <f>VLOOKUP(B15,[1]Sheet1!B$4:H$8446,7,0)</f>
        <v>82</v>
      </c>
      <c r="I15" s="26" t="str">
        <f t="shared" si="0"/>
        <v>Tốt</v>
      </c>
      <c r="J15" s="25">
        <f>VLOOKUP(B15,[1]Sheet1!B$4:K$8446,9,0)</f>
        <v>82</v>
      </c>
      <c r="K15" s="26" t="str">
        <f t="shared" si="1"/>
        <v>Tốt</v>
      </c>
    </row>
    <row r="16" spans="1:11" ht="15.75" x14ac:dyDescent="0.25">
      <c r="A16" s="14">
        <v>4</v>
      </c>
      <c r="B16" s="28" t="s">
        <v>652</v>
      </c>
      <c r="C16" s="23" t="s">
        <v>653</v>
      </c>
      <c r="D16" s="27">
        <v>39027</v>
      </c>
      <c r="E16" s="25">
        <f>VLOOKUP(B16,[1]Sheet1!B$4:L$8446,4,0)</f>
        <v>80</v>
      </c>
      <c r="F16" s="25">
        <f>VLOOKUP(B16,[1]Sheet1!B$4:F$8446,5,0)</f>
        <v>80</v>
      </c>
      <c r="G16" s="25">
        <f>VLOOKUP(B16,[1]Sheet1!B$4:J$8446,6,0)</f>
        <v>80</v>
      </c>
      <c r="H16" s="25">
        <f>VLOOKUP(B16,[1]Sheet1!B$4:H$8446,7,0)</f>
        <v>80</v>
      </c>
      <c r="I16" s="26" t="str">
        <f t="shared" si="0"/>
        <v>Tốt</v>
      </c>
      <c r="J16" s="25">
        <f>VLOOKUP(B16,[1]Sheet1!B$4:K$8446,9,0)</f>
        <v>80</v>
      </c>
      <c r="K16" s="26" t="str">
        <f t="shared" si="1"/>
        <v>Tốt</v>
      </c>
    </row>
    <row r="17" spans="1:11" ht="15.75" x14ac:dyDescent="0.25">
      <c r="A17" s="14">
        <v>5</v>
      </c>
      <c r="B17" s="28" t="s">
        <v>654</v>
      </c>
      <c r="C17" s="23" t="s">
        <v>655</v>
      </c>
      <c r="D17" s="27">
        <v>38781</v>
      </c>
      <c r="E17" s="25">
        <f>VLOOKUP(B17,[1]Sheet1!B$4:L$8446,4,0)</f>
        <v>90</v>
      </c>
      <c r="F17" s="25">
        <f>VLOOKUP(B17,[1]Sheet1!B$4:F$8446,5,0)</f>
        <v>90</v>
      </c>
      <c r="G17" s="25">
        <f>VLOOKUP(B17,[1]Sheet1!B$4:J$8446,6,0)</f>
        <v>90</v>
      </c>
      <c r="H17" s="25">
        <f>VLOOKUP(B17,[1]Sheet1!B$4:H$8446,7,0)</f>
        <v>90</v>
      </c>
      <c r="I17" s="26" t="str">
        <f t="shared" si="0"/>
        <v>Xuất sắc</v>
      </c>
      <c r="J17" s="25">
        <f>VLOOKUP(B17,[1]Sheet1!B$4:K$8446,9,0)</f>
        <v>90</v>
      </c>
      <c r="K17" s="26" t="str">
        <f t="shared" si="1"/>
        <v>Xuất sắc</v>
      </c>
    </row>
    <row r="18" spans="1:11" ht="15.75" x14ac:dyDescent="0.25">
      <c r="A18" s="14">
        <v>6</v>
      </c>
      <c r="B18" s="28" t="s">
        <v>656</v>
      </c>
      <c r="C18" s="23" t="s">
        <v>657</v>
      </c>
      <c r="D18" s="27">
        <v>38991</v>
      </c>
      <c r="E18" s="25">
        <f>VLOOKUP(B18,[1]Sheet1!B$4:L$8446,4,0)</f>
        <v>70</v>
      </c>
      <c r="F18" s="25">
        <f>VLOOKUP(B18,[1]Sheet1!B$4:F$8446,5,0)</f>
        <v>70</v>
      </c>
      <c r="G18" s="25">
        <f>VLOOKUP(B18,[1]Sheet1!B$4:J$8446,6,0)</f>
        <v>70</v>
      </c>
      <c r="H18" s="25">
        <f>VLOOKUP(B18,[1]Sheet1!B$4:H$8446,7,0)</f>
        <v>70</v>
      </c>
      <c r="I18" s="26" t="str">
        <f t="shared" si="0"/>
        <v>Khá</v>
      </c>
      <c r="J18" s="25">
        <f>VLOOKUP(B18,[1]Sheet1!B$4:K$8446,9,0)</f>
        <v>70</v>
      </c>
      <c r="K18" s="26" t="str">
        <f t="shared" si="1"/>
        <v>Khá</v>
      </c>
    </row>
    <row r="19" spans="1:11" ht="15.75" x14ac:dyDescent="0.25">
      <c r="A19" s="14">
        <v>7</v>
      </c>
      <c r="B19" s="28" t="s">
        <v>663</v>
      </c>
      <c r="C19" s="23" t="s">
        <v>664</v>
      </c>
      <c r="D19" s="27">
        <v>38882</v>
      </c>
      <c r="E19" s="25">
        <f>VLOOKUP(B19,[1]Sheet1!B$4:L$8446,4,0)</f>
        <v>94</v>
      </c>
      <c r="F19" s="25">
        <f>VLOOKUP(B19,[1]Sheet1!B$4:F$8446,5,0)</f>
        <v>94</v>
      </c>
      <c r="G19" s="25">
        <f>VLOOKUP(B19,[1]Sheet1!B$4:J$8446,6,0)</f>
        <v>94</v>
      </c>
      <c r="H19" s="25">
        <f>VLOOKUP(B19,[1]Sheet1!B$4:H$8446,7,0)</f>
        <v>94</v>
      </c>
      <c r="I19" s="26" t="str">
        <f t="shared" si="0"/>
        <v>Xuất sắc</v>
      </c>
      <c r="J19" s="25">
        <f>VLOOKUP(B19,[1]Sheet1!B$4:K$8446,9,0)</f>
        <v>94</v>
      </c>
      <c r="K19" s="26" t="str">
        <f t="shared" si="1"/>
        <v>Xuất sắc</v>
      </c>
    </row>
    <row r="20" spans="1:11" ht="15.75" x14ac:dyDescent="0.25">
      <c r="A20" s="14">
        <v>8</v>
      </c>
      <c r="B20" s="28" t="s">
        <v>667</v>
      </c>
      <c r="C20" s="23" t="s">
        <v>668</v>
      </c>
      <c r="D20" s="27">
        <v>39063</v>
      </c>
      <c r="E20" s="25">
        <f>VLOOKUP(B20,[1]Sheet1!B$4:L$8446,4,0)</f>
        <v>80</v>
      </c>
      <c r="F20" s="25">
        <f>VLOOKUP(B20,[1]Sheet1!B$4:F$8446,5,0)</f>
        <v>80</v>
      </c>
      <c r="G20" s="25">
        <f>VLOOKUP(B20,[1]Sheet1!B$4:J$8446,6,0)</f>
        <v>80</v>
      </c>
      <c r="H20" s="25">
        <f>VLOOKUP(B20,[1]Sheet1!B$4:H$8446,7,0)</f>
        <v>80</v>
      </c>
      <c r="I20" s="26" t="str">
        <f t="shared" si="0"/>
        <v>Tốt</v>
      </c>
      <c r="J20" s="25">
        <f>VLOOKUP(B20,[1]Sheet1!B$4:K$8446,9,0)</f>
        <v>80</v>
      </c>
      <c r="K20" s="26" t="str">
        <f t="shared" si="1"/>
        <v>Tốt</v>
      </c>
    </row>
    <row r="21" spans="1:11" ht="15.75" x14ac:dyDescent="0.25">
      <c r="A21" s="14">
        <v>9</v>
      </c>
      <c r="B21" s="28" t="s">
        <v>665</v>
      </c>
      <c r="C21" s="23" t="s">
        <v>666</v>
      </c>
      <c r="D21" s="27">
        <v>39027</v>
      </c>
      <c r="E21" s="25">
        <f>VLOOKUP(B21,[1]Sheet1!B$4:L$8446,4,0)</f>
        <v>90</v>
      </c>
      <c r="F21" s="25">
        <f>VLOOKUP(B21,[1]Sheet1!B$4:F$8446,5,0)</f>
        <v>90</v>
      </c>
      <c r="G21" s="25">
        <f>VLOOKUP(B21,[1]Sheet1!B$4:J$8446,6,0)</f>
        <v>90</v>
      </c>
      <c r="H21" s="25">
        <f>VLOOKUP(B21,[1]Sheet1!B$4:H$8446,7,0)</f>
        <v>90</v>
      </c>
      <c r="I21" s="26" t="str">
        <f t="shared" si="0"/>
        <v>Xuất sắc</v>
      </c>
      <c r="J21" s="25">
        <f>VLOOKUP(B21,[1]Sheet1!B$4:K$8446,9,0)</f>
        <v>90</v>
      </c>
      <c r="K21" s="26" t="str">
        <f t="shared" si="1"/>
        <v>Xuất sắc</v>
      </c>
    </row>
    <row r="22" spans="1:11" ht="15.75" x14ac:dyDescent="0.25">
      <c r="A22" s="14">
        <v>10</v>
      </c>
      <c r="B22" s="28" t="s">
        <v>659</v>
      </c>
      <c r="C22" s="23" t="s">
        <v>660</v>
      </c>
      <c r="D22" s="27">
        <v>38719</v>
      </c>
      <c r="E22" s="25">
        <f>VLOOKUP(B22,[1]Sheet1!B$4:L$8446,4,0)</f>
        <v>90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4">
        <v>11</v>
      </c>
      <c r="B23" s="28" t="s">
        <v>658</v>
      </c>
      <c r="C23" s="23" t="s">
        <v>576</v>
      </c>
      <c r="D23" s="27">
        <v>38979</v>
      </c>
      <c r="E23" s="25">
        <f>VLOOKUP(B23,[1]Sheet1!B$4:L$8446,4,0)</f>
        <v>80</v>
      </c>
      <c r="F23" s="25">
        <f>VLOOKUP(B23,[1]Sheet1!B$4:F$8446,5,0)</f>
        <v>80</v>
      </c>
      <c r="G23" s="25">
        <f>VLOOKUP(B23,[1]Sheet1!B$4:J$8446,6,0)</f>
        <v>80</v>
      </c>
      <c r="H23" s="25">
        <f>VLOOKUP(B23,[1]Sheet1!B$4:H$8446,7,0)</f>
        <v>80</v>
      </c>
      <c r="I23" s="26" t="str">
        <f t="shared" si="0"/>
        <v>Tốt</v>
      </c>
      <c r="J23" s="25">
        <f>VLOOKUP(B23,[1]Sheet1!B$4:K$8446,9,0)</f>
        <v>80</v>
      </c>
      <c r="K23" s="26" t="str">
        <f t="shared" si="1"/>
        <v>Tốt</v>
      </c>
    </row>
    <row r="24" spans="1:11" ht="15.75" x14ac:dyDescent="0.25">
      <c r="A24" s="14">
        <v>12</v>
      </c>
      <c r="B24" s="28" t="s">
        <v>661</v>
      </c>
      <c r="C24" s="23" t="s">
        <v>662</v>
      </c>
      <c r="D24" s="27">
        <v>38770</v>
      </c>
      <c r="E24" s="25">
        <f>VLOOKUP(B24,[1]Sheet1!B$4:L$8446,4,0)</f>
        <v>98</v>
      </c>
      <c r="F24" s="25">
        <f>VLOOKUP(B24,[1]Sheet1!B$4:F$8446,5,0)</f>
        <v>98</v>
      </c>
      <c r="G24" s="25">
        <f>VLOOKUP(B24,[1]Sheet1!B$4:J$8446,6,0)</f>
        <v>98</v>
      </c>
      <c r="H24" s="25">
        <f>VLOOKUP(B24,[1]Sheet1!B$4:H$8446,7,0)</f>
        <v>98</v>
      </c>
      <c r="I24" s="26" t="str">
        <f t="shared" si="0"/>
        <v>Xuất sắc</v>
      </c>
      <c r="J24" s="25">
        <f>VLOOKUP(B24,[1]Sheet1!B$4:K$8446,9,0)</f>
        <v>98</v>
      </c>
      <c r="K24" s="26" t="str">
        <f t="shared" si="1"/>
        <v>Xuất sắc</v>
      </c>
    </row>
    <row r="25" spans="1:11" ht="15.75" x14ac:dyDescent="0.25">
      <c r="A25" s="14">
        <v>13</v>
      </c>
      <c r="B25" s="28" t="s">
        <v>669</v>
      </c>
      <c r="C25" s="23" t="s">
        <v>670</v>
      </c>
      <c r="D25" s="27">
        <v>38913</v>
      </c>
      <c r="E25" s="25">
        <f>VLOOKUP(B25,[1]Sheet1!B$4:L$8446,4,0)</f>
        <v>72</v>
      </c>
      <c r="F25" s="25">
        <f>VLOOKUP(B25,[1]Sheet1!B$4:F$8446,5,0)</f>
        <v>72</v>
      </c>
      <c r="G25" s="25">
        <f>VLOOKUP(B25,[1]Sheet1!B$4:J$8446,6,0)</f>
        <v>72</v>
      </c>
      <c r="H25" s="25">
        <f>VLOOKUP(B25,[1]Sheet1!B$4:H$8446,7,0)</f>
        <v>72</v>
      </c>
      <c r="I25" s="26" t="str">
        <f t="shared" si="0"/>
        <v>Khá</v>
      </c>
      <c r="J25" s="25">
        <f>VLOOKUP(B25,[1]Sheet1!B$4:K$8446,9,0)</f>
        <v>72</v>
      </c>
      <c r="K25" s="26" t="str">
        <f t="shared" si="1"/>
        <v>Khá</v>
      </c>
    </row>
    <row r="26" spans="1:11" ht="15.75" x14ac:dyDescent="0.25">
      <c r="A26" s="14">
        <v>14</v>
      </c>
      <c r="B26" s="28" t="s">
        <v>671</v>
      </c>
      <c r="C26" s="23" t="s">
        <v>672</v>
      </c>
      <c r="D26" s="27">
        <v>39062</v>
      </c>
      <c r="E26" s="25">
        <f>VLOOKUP(B26,[1]Sheet1!B$4:L$8446,4,0)</f>
        <v>86</v>
      </c>
      <c r="F26" s="25">
        <f>VLOOKUP(B26,[1]Sheet1!B$4:F$8446,5,0)</f>
        <v>86</v>
      </c>
      <c r="G26" s="25">
        <f>VLOOKUP(B26,[1]Sheet1!B$4:J$8446,6,0)</f>
        <v>86</v>
      </c>
      <c r="H26" s="25">
        <f>VLOOKUP(B26,[1]Sheet1!B$4:H$8446,7,0)</f>
        <v>86</v>
      </c>
      <c r="I26" s="26" t="str">
        <f t="shared" si="0"/>
        <v>Tốt</v>
      </c>
      <c r="J26" s="25">
        <f>VLOOKUP(B26,[1]Sheet1!B$4:K$8446,9,0)</f>
        <v>86</v>
      </c>
      <c r="K26" s="26" t="str">
        <f t="shared" si="1"/>
        <v>Tốt</v>
      </c>
    </row>
    <row r="27" spans="1:11" ht="15.75" x14ac:dyDescent="0.25">
      <c r="A27" s="14">
        <v>15</v>
      </c>
      <c r="B27" s="28" t="s">
        <v>673</v>
      </c>
      <c r="C27" s="23" t="s">
        <v>674</v>
      </c>
      <c r="D27" s="27">
        <v>38932</v>
      </c>
      <c r="E27" s="25">
        <f>VLOOKUP(B27,[1]Sheet1!B$4:L$8446,4,0)</f>
        <v>84</v>
      </c>
      <c r="F27" s="25">
        <f>VLOOKUP(B27,[1]Sheet1!B$4:F$8446,5,0)</f>
        <v>84</v>
      </c>
      <c r="G27" s="25">
        <f>VLOOKUP(B27,[1]Sheet1!B$4:J$8446,6,0)</f>
        <v>84</v>
      </c>
      <c r="H27" s="25">
        <f>VLOOKUP(B27,[1]Sheet1!B$4:H$8446,7,0)</f>
        <v>84</v>
      </c>
      <c r="I27" s="26" t="str">
        <f t="shared" si="0"/>
        <v>Tốt</v>
      </c>
      <c r="J27" s="25">
        <f>VLOOKUP(B27,[1]Sheet1!B$4:K$8446,9,0)</f>
        <v>84</v>
      </c>
      <c r="K27" s="26" t="str">
        <f t="shared" si="1"/>
        <v>Tốt</v>
      </c>
    </row>
    <row r="28" spans="1:11" ht="15.75" x14ac:dyDescent="0.25">
      <c r="A28" s="14">
        <v>16</v>
      </c>
      <c r="B28" s="28" t="s">
        <v>675</v>
      </c>
      <c r="C28" s="23" t="s">
        <v>676</v>
      </c>
      <c r="D28" s="27">
        <v>38774</v>
      </c>
      <c r="E28" s="25">
        <f>VLOOKUP(B28,[1]Sheet1!B$4:L$8446,4,0)</f>
        <v>75</v>
      </c>
      <c r="F28" s="25">
        <f>VLOOKUP(B28,[1]Sheet1!B$4:F$8446,5,0)</f>
        <v>75</v>
      </c>
      <c r="G28" s="25">
        <f>VLOOKUP(B28,[1]Sheet1!B$4:J$8446,6,0)</f>
        <v>75</v>
      </c>
      <c r="H28" s="25">
        <f>VLOOKUP(B28,[1]Sheet1!B$4:H$8446,7,0)</f>
        <v>75</v>
      </c>
      <c r="I28" s="26" t="str">
        <f t="shared" si="0"/>
        <v>Khá</v>
      </c>
      <c r="J28" s="25">
        <f>VLOOKUP(B28,[1]Sheet1!B$4:K$8446,9,0)</f>
        <v>75</v>
      </c>
      <c r="K28" s="26" t="str">
        <f t="shared" si="1"/>
        <v>Khá</v>
      </c>
    </row>
    <row r="29" spans="1:11" ht="15.75" x14ac:dyDescent="0.25">
      <c r="A29" s="14">
        <v>17</v>
      </c>
      <c r="B29" s="28" t="s">
        <v>679</v>
      </c>
      <c r="C29" s="23" t="s">
        <v>680</v>
      </c>
      <c r="D29" s="27">
        <v>38737</v>
      </c>
      <c r="E29" s="25">
        <f>VLOOKUP(B29,[1]Sheet1!B$4:L$8446,4,0)</f>
        <v>90</v>
      </c>
      <c r="F29" s="25">
        <f>VLOOKUP(B29,[1]Sheet1!B$4:F$8446,5,0)</f>
        <v>90</v>
      </c>
      <c r="G29" s="25">
        <f>VLOOKUP(B29,[1]Sheet1!B$4:J$8446,6,0)</f>
        <v>90</v>
      </c>
      <c r="H29" s="25">
        <f>VLOOKUP(B29,[1]Sheet1!B$4:H$8446,7,0)</f>
        <v>90</v>
      </c>
      <c r="I29" s="26" t="str">
        <f t="shared" si="0"/>
        <v>Xuất sắc</v>
      </c>
      <c r="J29" s="25">
        <f>VLOOKUP(B29,[1]Sheet1!B$4:K$8446,9,0)</f>
        <v>90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677</v>
      </c>
      <c r="C30" s="23" t="s">
        <v>678</v>
      </c>
      <c r="D30" s="27">
        <v>39001</v>
      </c>
      <c r="E30" s="25">
        <f>VLOOKUP(B30,[1]Sheet1!B$4:L$8446,4,0)</f>
        <v>92</v>
      </c>
      <c r="F30" s="25">
        <f>VLOOKUP(B30,[1]Sheet1!B$4:F$8446,5,0)</f>
        <v>92</v>
      </c>
      <c r="G30" s="25">
        <f>VLOOKUP(B30,[1]Sheet1!B$4:J$8446,6,0)</f>
        <v>92</v>
      </c>
      <c r="H30" s="25">
        <f>VLOOKUP(B30,[1]Sheet1!B$4:H$8446,7,0)</f>
        <v>92</v>
      </c>
      <c r="I30" s="26" t="str">
        <f t="shared" si="0"/>
        <v>Xuất sắc</v>
      </c>
      <c r="J30" s="25">
        <f>VLOOKUP(B30,[1]Sheet1!B$4:K$8446,9,0)</f>
        <v>92</v>
      </c>
      <c r="K30" s="26" t="str">
        <f t="shared" si="1"/>
        <v>Xuất sắc</v>
      </c>
    </row>
    <row r="31" spans="1:11" ht="15.75" x14ac:dyDescent="0.25">
      <c r="A31" s="14">
        <v>19</v>
      </c>
      <c r="B31" s="28" t="s">
        <v>681</v>
      </c>
      <c r="C31" s="23" t="s">
        <v>682</v>
      </c>
      <c r="D31" s="27">
        <v>38860</v>
      </c>
      <c r="E31" s="25">
        <f>VLOOKUP(B31,[1]Sheet1!B$4:L$8446,4,0)</f>
        <v>84</v>
      </c>
      <c r="F31" s="25">
        <f>VLOOKUP(B31,[1]Sheet1!B$4:F$8446,5,0)</f>
        <v>84</v>
      </c>
      <c r="G31" s="25">
        <f>VLOOKUP(B31,[1]Sheet1!B$4:J$8446,6,0)</f>
        <v>84</v>
      </c>
      <c r="H31" s="25">
        <f>VLOOKUP(B31,[1]Sheet1!B$4:H$8446,7,0)</f>
        <v>84</v>
      </c>
      <c r="I31" s="26" t="str">
        <f t="shared" si="0"/>
        <v>Tốt</v>
      </c>
      <c r="J31" s="25">
        <f>VLOOKUP(B31,[1]Sheet1!B$4:K$8446,9,0)</f>
        <v>84</v>
      </c>
      <c r="K31" s="26" t="str">
        <f t="shared" si="1"/>
        <v>Tốt</v>
      </c>
    </row>
    <row r="32" spans="1:11" ht="15.75" x14ac:dyDescent="0.25">
      <c r="A32" s="14">
        <v>20</v>
      </c>
      <c r="B32" s="28" t="s">
        <v>683</v>
      </c>
      <c r="C32" s="23" t="s">
        <v>684</v>
      </c>
      <c r="D32" s="27">
        <v>38949</v>
      </c>
      <c r="E32" s="25">
        <f>VLOOKUP(B32,[1]Sheet1!B$4:L$8446,4,0)</f>
        <v>82</v>
      </c>
      <c r="F32" s="25">
        <f>VLOOKUP(B32,[1]Sheet1!B$4:F$8446,5,0)</f>
        <v>82</v>
      </c>
      <c r="G32" s="25">
        <f>VLOOKUP(B32,[1]Sheet1!B$4:J$8446,6,0)</f>
        <v>82</v>
      </c>
      <c r="H32" s="25">
        <f>VLOOKUP(B32,[1]Sheet1!B$4:H$8446,7,0)</f>
        <v>82</v>
      </c>
      <c r="I32" s="26" t="str">
        <f t="shared" si="0"/>
        <v>Tốt</v>
      </c>
      <c r="J32" s="25">
        <f>VLOOKUP(B32,[1]Sheet1!B$4:K$8446,9,0)</f>
        <v>82</v>
      </c>
      <c r="K32" s="26" t="str">
        <f t="shared" si="1"/>
        <v>Tốt</v>
      </c>
    </row>
    <row r="33" spans="1:11" ht="15.75" x14ac:dyDescent="0.25">
      <c r="A33" s="14">
        <v>21</v>
      </c>
      <c r="B33" s="28" t="s">
        <v>685</v>
      </c>
      <c r="C33" s="23" t="s">
        <v>686</v>
      </c>
      <c r="D33" s="27">
        <v>39006</v>
      </c>
      <c r="E33" s="25">
        <f>VLOOKUP(B33,[1]Sheet1!B$4:L$8446,4,0)</f>
        <v>80</v>
      </c>
      <c r="F33" s="25">
        <f>VLOOKUP(B33,[1]Sheet1!B$4:F$8446,5,0)</f>
        <v>80</v>
      </c>
      <c r="G33" s="25">
        <f>VLOOKUP(B33,[1]Sheet1!B$4:J$8446,6,0)</f>
        <v>80</v>
      </c>
      <c r="H33" s="25">
        <f>VLOOKUP(B33,[1]Sheet1!B$4:H$8446,7,0)</f>
        <v>80</v>
      </c>
      <c r="I33" s="26" t="str">
        <f t="shared" si="0"/>
        <v>Tốt</v>
      </c>
      <c r="J33" s="25">
        <f>VLOOKUP(B33,[1]Sheet1!B$4:K$8446,9,0)</f>
        <v>80</v>
      </c>
      <c r="K33" s="26" t="str">
        <f t="shared" si="1"/>
        <v>Tốt</v>
      </c>
    </row>
    <row r="34" spans="1:11" ht="15.75" x14ac:dyDescent="0.25">
      <c r="A34" s="14">
        <v>22</v>
      </c>
      <c r="B34" s="28" t="s">
        <v>687</v>
      </c>
      <c r="C34" s="23" t="s">
        <v>688</v>
      </c>
      <c r="D34" s="27">
        <v>39079</v>
      </c>
      <c r="E34" s="25">
        <f>VLOOKUP(B34,[1]Sheet1!B$4:L$8446,4,0)</f>
        <v>80</v>
      </c>
      <c r="F34" s="25">
        <f>VLOOKUP(B34,[1]Sheet1!B$4:F$8446,5,0)</f>
        <v>80</v>
      </c>
      <c r="G34" s="25">
        <f>VLOOKUP(B34,[1]Sheet1!B$4:J$8446,6,0)</f>
        <v>80</v>
      </c>
      <c r="H34" s="25">
        <f>VLOOKUP(B34,[1]Sheet1!B$4:H$8446,7,0)</f>
        <v>80</v>
      </c>
      <c r="I34" s="26" t="str">
        <f t="shared" si="0"/>
        <v>Tốt</v>
      </c>
      <c r="J34" s="25">
        <f>VLOOKUP(B34,[1]Sheet1!B$4:K$8446,9,0)</f>
        <v>80</v>
      </c>
      <c r="K34" s="26" t="str">
        <f t="shared" si="1"/>
        <v>Tốt</v>
      </c>
    </row>
    <row r="35" spans="1:11" ht="15.75" x14ac:dyDescent="0.25">
      <c r="A35" s="14">
        <v>23</v>
      </c>
      <c r="B35" s="28" t="s">
        <v>689</v>
      </c>
      <c r="C35" s="23" t="s">
        <v>690</v>
      </c>
      <c r="D35" s="27">
        <v>38949</v>
      </c>
      <c r="E35" s="25">
        <f>VLOOKUP(B35,[1]Sheet1!B$4:L$8446,4,0)</f>
        <v>82</v>
      </c>
      <c r="F35" s="25">
        <f>VLOOKUP(B35,[1]Sheet1!B$4:F$8446,5,0)</f>
        <v>82</v>
      </c>
      <c r="G35" s="25">
        <f>VLOOKUP(B35,[1]Sheet1!B$4:J$8446,6,0)</f>
        <v>82</v>
      </c>
      <c r="H35" s="25">
        <f>VLOOKUP(B35,[1]Sheet1!B$4:H$8446,7,0)</f>
        <v>82</v>
      </c>
      <c r="I35" s="26" t="str">
        <f t="shared" si="0"/>
        <v>Tốt</v>
      </c>
      <c r="J35" s="25">
        <f>VLOOKUP(B35,[1]Sheet1!B$4:K$8446,9,0)</f>
        <v>82</v>
      </c>
      <c r="K35" s="26" t="str">
        <f t="shared" si="1"/>
        <v>Tốt</v>
      </c>
    </row>
    <row r="36" spans="1:11" ht="15.75" x14ac:dyDescent="0.25">
      <c r="A36" s="14">
        <v>24</v>
      </c>
      <c r="B36" s="28" t="s">
        <v>691</v>
      </c>
      <c r="C36" s="23" t="s">
        <v>692</v>
      </c>
      <c r="D36" s="27">
        <v>38878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693</v>
      </c>
      <c r="C37" s="23" t="s">
        <v>694</v>
      </c>
      <c r="D37" s="27">
        <v>38847</v>
      </c>
      <c r="E37" s="25">
        <f>VLOOKUP(B37,[1]Sheet1!B$4:L$8446,4,0)</f>
        <v>94</v>
      </c>
      <c r="F37" s="25">
        <f>VLOOKUP(B37,[1]Sheet1!B$4:F$8446,5,0)</f>
        <v>94</v>
      </c>
      <c r="G37" s="25">
        <f>VLOOKUP(B37,[1]Sheet1!B$4:J$8446,6,0)</f>
        <v>94</v>
      </c>
      <c r="H37" s="25">
        <f>VLOOKUP(B37,[1]Sheet1!B$4:H$8446,7,0)</f>
        <v>94</v>
      </c>
      <c r="I37" s="26" t="str">
        <f t="shared" si="0"/>
        <v>Xuất sắc</v>
      </c>
      <c r="J37" s="25">
        <f>VLOOKUP(B37,[1]Sheet1!B$4:K$8446,9,0)</f>
        <v>94</v>
      </c>
      <c r="K37" s="26" t="str">
        <f t="shared" si="1"/>
        <v>Xuất sắc</v>
      </c>
    </row>
    <row r="38" spans="1:11" ht="15.75" x14ac:dyDescent="0.25">
      <c r="A38" s="14">
        <v>26</v>
      </c>
      <c r="B38" s="28" t="s">
        <v>695</v>
      </c>
      <c r="C38" s="23" t="s">
        <v>696</v>
      </c>
      <c r="D38" s="27">
        <v>39007</v>
      </c>
      <c r="E38" s="25">
        <f>VLOOKUP(B38,[1]Sheet1!B$4:L$8446,4,0)</f>
        <v>70</v>
      </c>
      <c r="F38" s="25">
        <f>VLOOKUP(B38,[1]Sheet1!B$4:F$8446,5,0)</f>
        <v>67</v>
      </c>
      <c r="G38" s="25">
        <f>VLOOKUP(B38,[1]Sheet1!B$4:J$8446,6,0)</f>
        <v>67</v>
      </c>
      <c r="H38" s="25">
        <f>VLOOKUP(B38,[1]Sheet1!B$4:H$8446,7,0)</f>
        <v>67</v>
      </c>
      <c r="I38" s="26" t="str">
        <f t="shared" si="0"/>
        <v>Khá</v>
      </c>
      <c r="J38" s="25">
        <f>VLOOKUP(B38,[1]Sheet1!B$4:K$8446,9,0)</f>
        <v>67</v>
      </c>
      <c r="K38" s="26" t="str">
        <f t="shared" si="1"/>
        <v>Khá</v>
      </c>
    </row>
    <row r="39" spans="1:11" ht="15.75" x14ac:dyDescent="0.25">
      <c r="A39" s="14">
        <v>27</v>
      </c>
      <c r="B39" s="28" t="s">
        <v>697</v>
      </c>
      <c r="C39" s="23" t="s">
        <v>698</v>
      </c>
      <c r="D39" s="27">
        <v>38980</v>
      </c>
      <c r="E39" s="25">
        <f>VLOOKUP(B39,[1]Sheet1!B$4:L$8446,4,0)</f>
        <v>98</v>
      </c>
      <c r="F39" s="25">
        <f>VLOOKUP(B39,[1]Sheet1!B$4:F$8446,5,0)</f>
        <v>98</v>
      </c>
      <c r="G39" s="25">
        <f>VLOOKUP(B39,[1]Sheet1!B$4:J$8446,6,0)</f>
        <v>98</v>
      </c>
      <c r="H39" s="25">
        <f>VLOOKUP(B39,[1]Sheet1!B$4:H$8446,7,0)</f>
        <v>98</v>
      </c>
      <c r="I39" s="26" t="str">
        <f t="shared" si="0"/>
        <v>Xuất sắc</v>
      </c>
      <c r="J39" s="25">
        <f>VLOOKUP(B39,[1]Sheet1!B$4:K$8446,9,0)</f>
        <v>98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699</v>
      </c>
      <c r="C40" s="23" t="s">
        <v>277</v>
      </c>
      <c r="D40" s="27">
        <v>38933</v>
      </c>
      <c r="E40" s="25">
        <f>VLOOKUP(B40,[1]Sheet1!B$4:L$8446,4,0)</f>
        <v>92</v>
      </c>
      <c r="F40" s="25">
        <f>VLOOKUP(B40,[1]Sheet1!B$4:F$8446,5,0)</f>
        <v>92</v>
      </c>
      <c r="G40" s="25">
        <f>VLOOKUP(B40,[1]Sheet1!B$4:J$8446,6,0)</f>
        <v>92</v>
      </c>
      <c r="H40" s="25">
        <f>VLOOKUP(B40,[1]Sheet1!B$4:H$8446,7,0)</f>
        <v>92</v>
      </c>
      <c r="I40" s="26" t="str">
        <f t="shared" si="0"/>
        <v>Xuất sắc</v>
      </c>
      <c r="J40" s="25">
        <f>VLOOKUP(B40,[1]Sheet1!B$4:K$8446,9,0)</f>
        <v>92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700</v>
      </c>
      <c r="C41" s="23" t="s">
        <v>701</v>
      </c>
      <c r="D41" s="27">
        <v>39048</v>
      </c>
      <c r="E41" s="25">
        <f>VLOOKUP(B41,[1]Sheet1!B$4:L$8446,4,0)</f>
        <v>90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5.75" x14ac:dyDescent="0.25">
      <c r="A42" s="14">
        <v>30</v>
      </c>
      <c r="B42" s="28" t="s">
        <v>702</v>
      </c>
      <c r="C42" s="23" t="s">
        <v>703</v>
      </c>
      <c r="D42" s="27">
        <v>38758</v>
      </c>
      <c r="E42" s="25">
        <f>VLOOKUP(B42,[1]Sheet1!B$4:L$8446,4,0)</f>
        <v>92</v>
      </c>
      <c r="F42" s="25">
        <f>VLOOKUP(B42,[1]Sheet1!B$4:F$8446,5,0)</f>
        <v>92</v>
      </c>
      <c r="G42" s="25">
        <f>VLOOKUP(B42,[1]Sheet1!B$4:J$8446,6,0)</f>
        <v>92</v>
      </c>
      <c r="H42" s="25">
        <f>VLOOKUP(B42,[1]Sheet1!B$4:H$8446,7,0)</f>
        <v>92</v>
      </c>
      <c r="I42" s="26" t="str">
        <f t="shared" si="0"/>
        <v>Xuất sắc</v>
      </c>
      <c r="J42" s="25">
        <f>VLOOKUP(B42,[1]Sheet1!B$4:K$8446,9,0)</f>
        <v>92</v>
      </c>
      <c r="K42" s="26" t="str">
        <f t="shared" si="1"/>
        <v>Xuất sắc</v>
      </c>
    </row>
    <row r="43" spans="1:11" ht="15.75" x14ac:dyDescent="0.25">
      <c r="A43" s="14">
        <v>31</v>
      </c>
      <c r="B43" s="28" t="s">
        <v>704</v>
      </c>
      <c r="C43" s="23" t="s">
        <v>705</v>
      </c>
      <c r="D43" s="27">
        <v>38983</v>
      </c>
      <c r="E43" s="25">
        <f>VLOOKUP(B43,[1]Sheet1!B$4:L$8446,4,0)</f>
        <v>82</v>
      </c>
      <c r="F43" s="25">
        <f>VLOOKUP(B43,[1]Sheet1!B$4:F$8446,5,0)</f>
        <v>82</v>
      </c>
      <c r="G43" s="25">
        <f>VLOOKUP(B43,[1]Sheet1!B$4:J$8446,6,0)</f>
        <v>82</v>
      </c>
      <c r="H43" s="25">
        <f>VLOOKUP(B43,[1]Sheet1!B$4:H$8446,7,0)</f>
        <v>82</v>
      </c>
      <c r="I43" s="26" t="str">
        <f t="shared" si="0"/>
        <v>Tốt</v>
      </c>
      <c r="J43" s="25">
        <f>VLOOKUP(B43,[1]Sheet1!B$4:K$8446,9,0)</f>
        <v>82</v>
      </c>
      <c r="K43" s="26" t="str">
        <f t="shared" si="1"/>
        <v>Tốt</v>
      </c>
    </row>
    <row r="44" spans="1:11" ht="15.75" x14ac:dyDescent="0.25">
      <c r="A44" s="14">
        <v>32</v>
      </c>
      <c r="B44" s="28" t="s">
        <v>706</v>
      </c>
      <c r="C44" s="23" t="s">
        <v>707</v>
      </c>
      <c r="D44" s="27">
        <v>39047</v>
      </c>
      <c r="E44" s="25">
        <f>VLOOKUP(B44,[1]Sheet1!B$4:L$8446,4,0)</f>
        <v>70</v>
      </c>
      <c r="F44" s="25">
        <f>VLOOKUP(B44,[1]Sheet1!B$4:F$8446,5,0)</f>
        <v>70</v>
      </c>
      <c r="G44" s="25">
        <f>VLOOKUP(B44,[1]Sheet1!B$4:J$8446,6,0)</f>
        <v>70</v>
      </c>
      <c r="H44" s="25">
        <f>VLOOKUP(B44,[1]Sheet1!B$4:H$8446,7,0)</f>
        <v>70</v>
      </c>
      <c r="I44" s="26" t="str">
        <f t="shared" si="0"/>
        <v>Khá</v>
      </c>
      <c r="J44" s="25">
        <f>VLOOKUP(B44,[1]Sheet1!B$4:K$8446,9,0)</f>
        <v>70</v>
      </c>
      <c r="K44" s="26" t="str">
        <f t="shared" si="1"/>
        <v>Khá</v>
      </c>
    </row>
    <row r="45" spans="1:11" ht="15.75" x14ac:dyDescent="0.25">
      <c r="A45" s="14">
        <v>33</v>
      </c>
      <c r="B45" s="28" t="s">
        <v>708</v>
      </c>
      <c r="C45" s="23" t="s">
        <v>709</v>
      </c>
      <c r="D45" s="27">
        <v>39022</v>
      </c>
      <c r="E45" s="25">
        <f>VLOOKUP(B45,[1]Sheet1!B$4:L$8446,4,0)</f>
        <v>91</v>
      </c>
      <c r="F45" s="25">
        <f>VLOOKUP(B45,[1]Sheet1!B$4:F$8446,5,0)</f>
        <v>91</v>
      </c>
      <c r="G45" s="25">
        <f>VLOOKUP(B45,[1]Sheet1!B$4:J$8446,6,0)</f>
        <v>91</v>
      </c>
      <c r="H45" s="25">
        <f>VLOOKUP(B45,[1]Sheet1!B$4:H$8446,7,0)</f>
        <v>91</v>
      </c>
      <c r="I45" s="26" t="str">
        <f t="shared" si="0"/>
        <v>Xuất sắc</v>
      </c>
      <c r="J45" s="25">
        <f>VLOOKUP(B45,[1]Sheet1!B$4:K$8446,9,0)</f>
        <v>91</v>
      </c>
      <c r="K45" s="26" t="str">
        <f t="shared" si="1"/>
        <v>Xuất sắc</v>
      </c>
    </row>
    <row r="46" spans="1:11" ht="15.75" x14ac:dyDescent="0.25">
      <c r="A46" s="14">
        <v>34</v>
      </c>
      <c r="B46" s="28" t="s">
        <v>710</v>
      </c>
      <c r="C46" s="23" t="s">
        <v>711</v>
      </c>
      <c r="D46" s="27">
        <v>38819</v>
      </c>
      <c r="E46" s="25">
        <f>VLOOKUP(B46,[1]Sheet1!B$4:L$8446,4,0)</f>
        <v>90</v>
      </c>
      <c r="F46" s="25">
        <f>VLOOKUP(B46,[1]Sheet1!B$4:F$8446,5,0)</f>
        <v>90</v>
      </c>
      <c r="G46" s="25">
        <f>VLOOKUP(B46,[1]Sheet1!B$4:J$8446,6,0)</f>
        <v>90</v>
      </c>
      <c r="H46" s="25">
        <f>VLOOKUP(B46,[1]Sheet1!B$4:H$8446,7,0)</f>
        <v>90</v>
      </c>
      <c r="I46" s="26" t="str">
        <f t="shared" si="0"/>
        <v>Xuất sắc</v>
      </c>
      <c r="J46" s="25">
        <f>VLOOKUP(B46,[1]Sheet1!B$4:K$8446,9,0)</f>
        <v>90</v>
      </c>
      <c r="K46" s="26" t="str">
        <f t="shared" si="1"/>
        <v>Xuất sắc</v>
      </c>
    </row>
    <row r="47" spans="1:11" ht="15.75" x14ac:dyDescent="0.25">
      <c r="A47" s="14">
        <v>35</v>
      </c>
      <c r="B47" s="28" t="s">
        <v>712</v>
      </c>
      <c r="C47" s="23" t="s">
        <v>713</v>
      </c>
      <c r="D47" s="27">
        <v>38842</v>
      </c>
      <c r="E47" s="25">
        <f>VLOOKUP(B47,[1]Sheet1!B$4:L$8446,4,0)</f>
        <v>70</v>
      </c>
      <c r="F47" s="25">
        <f>VLOOKUP(B47,[1]Sheet1!B$4:F$8446,5,0)</f>
        <v>70</v>
      </c>
      <c r="G47" s="25">
        <f>VLOOKUP(B47,[1]Sheet1!B$4:J$8446,6,0)</f>
        <v>70</v>
      </c>
      <c r="H47" s="25">
        <f>VLOOKUP(B47,[1]Sheet1!B$4:H$8446,7,0)</f>
        <v>70</v>
      </c>
      <c r="I47" s="26" t="str">
        <f t="shared" si="0"/>
        <v>Khá</v>
      </c>
      <c r="J47" s="25">
        <f>VLOOKUP(B47,[1]Sheet1!B$4:K$8446,9,0)</f>
        <v>70</v>
      </c>
      <c r="K47" s="26" t="str">
        <f t="shared" si="1"/>
        <v>Khá</v>
      </c>
    </row>
    <row r="48" spans="1:11" ht="15.75" x14ac:dyDescent="0.25">
      <c r="A48" s="14">
        <v>36</v>
      </c>
      <c r="B48" s="28" t="s">
        <v>714</v>
      </c>
      <c r="C48" s="23" t="s">
        <v>715</v>
      </c>
      <c r="D48" s="27">
        <v>38955</v>
      </c>
      <c r="E48" s="25">
        <f>VLOOKUP(B48,[1]Sheet1!B$4:L$8446,4,0)</f>
        <v>98</v>
      </c>
      <c r="F48" s="25">
        <f>VLOOKUP(B48,[1]Sheet1!B$4:F$8446,5,0)</f>
        <v>98</v>
      </c>
      <c r="G48" s="25">
        <f>VLOOKUP(B48,[1]Sheet1!B$4:J$8446,6,0)</f>
        <v>98</v>
      </c>
      <c r="H48" s="25">
        <f>VLOOKUP(B48,[1]Sheet1!B$4:H$8446,7,0)</f>
        <v>98</v>
      </c>
      <c r="I48" s="26" t="str">
        <f t="shared" si="0"/>
        <v>Xuất sắc</v>
      </c>
      <c r="J48" s="25">
        <f>VLOOKUP(B48,[1]Sheet1!B$4:K$8446,9,0)</f>
        <v>98</v>
      </c>
      <c r="K48" s="26" t="str">
        <f t="shared" si="1"/>
        <v>Xuất sắc</v>
      </c>
    </row>
    <row r="49" spans="1:11" ht="15.75" x14ac:dyDescent="0.25">
      <c r="A49" s="14">
        <v>37</v>
      </c>
      <c r="B49" s="28" t="s">
        <v>716</v>
      </c>
      <c r="C49" s="23" t="s">
        <v>717</v>
      </c>
      <c r="D49" s="27">
        <v>38997</v>
      </c>
      <c r="E49" s="25">
        <f>VLOOKUP(B49,[1]Sheet1!B$4:L$8446,4,0)</f>
        <v>75</v>
      </c>
      <c r="F49" s="25">
        <f>VLOOKUP(B49,[1]Sheet1!B$4:F$8446,5,0)</f>
        <v>75</v>
      </c>
      <c r="G49" s="25">
        <f>VLOOKUP(B49,[1]Sheet1!B$4:J$8446,6,0)</f>
        <v>75</v>
      </c>
      <c r="H49" s="25">
        <f>VLOOKUP(B49,[1]Sheet1!B$4:H$8446,7,0)</f>
        <v>75</v>
      </c>
      <c r="I49" s="26" t="str">
        <f t="shared" si="0"/>
        <v>Khá</v>
      </c>
      <c r="J49" s="25">
        <f>VLOOKUP(B49,[1]Sheet1!B$4:K$8446,9,0)</f>
        <v>75</v>
      </c>
      <c r="K49" s="26" t="str">
        <f t="shared" si="1"/>
        <v>Khá</v>
      </c>
    </row>
    <row r="50" spans="1:11" ht="15.75" x14ac:dyDescent="0.25">
      <c r="A50" s="14">
        <v>38</v>
      </c>
      <c r="B50" s="28" t="s">
        <v>718</v>
      </c>
      <c r="C50" s="23" t="s">
        <v>719</v>
      </c>
      <c r="D50" s="27">
        <v>38918</v>
      </c>
      <c r="E50" s="25">
        <f>VLOOKUP(B50,[1]Sheet1!B$4:L$8446,4,0)</f>
        <v>96</v>
      </c>
      <c r="F50" s="25">
        <f>VLOOKUP(B50,[1]Sheet1!B$4:F$8446,5,0)</f>
        <v>96</v>
      </c>
      <c r="G50" s="25">
        <f>VLOOKUP(B50,[1]Sheet1!B$4:J$8446,6,0)</f>
        <v>96</v>
      </c>
      <c r="H50" s="25">
        <f>VLOOKUP(B50,[1]Sheet1!B$4:H$8446,7,0)</f>
        <v>96</v>
      </c>
      <c r="I50" s="26" t="str">
        <f t="shared" si="0"/>
        <v>Xuất sắc</v>
      </c>
      <c r="J50" s="25">
        <f>VLOOKUP(B50,[1]Sheet1!B$4:K$8446,9,0)</f>
        <v>96</v>
      </c>
      <c r="K50" s="26" t="str">
        <f t="shared" si="1"/>
        <v>Xuất sắc</v>
      </c>
    </row>
    <row r="51" spans="1:11" ht="15.75" x14ac:dyDescent="0.25">
      <c r="A51" s="14">
        <v>39</v>
      </c>
      <c r="B51" s="28" t="s">
        <v>720</v>
      </c>
      <c r="C51" s="23" t="s">
        <v>721</v>
      </c>
      <c r="D51" s="27">
        <v>38762</v>
      </c>
      <c r="E51" s="25">
        <f>VLOOKUP(B51,[1]Sheet1!B$4:L$8446,4,0)</f>
        <v>87</v>
      </c>
      <c r="F51" s="25">
        <f>VLOOKUP(B51,[1]Sheet1!B$4:F$8446,5,0)</f>
        <v>87</v>
      </c>
      <c r="G51" s="25">
        <f>VLOOKUP(B51,[1]Sheet1!B$4:J$8446,6,0)</f>
        <v>87</v>
      </c>
      <c r="H51" s="25">
        <f>VLOOKUP(B51,[1]Sheet1!B$4:H$8446,7,0)</f>
        <v>87</v>
      </c>
      <c r="I51" s="26" t="str">
        <f t="shared" si="0"/>
        <v>Tốt</v>
      </c>
      <c r="J51" s="25">
        <f>VLOOKUP(B51,[1]Sheet1!B$4:K$8446,9,0)</f>
        <v>87</v>
      </c>
      <c r="K51" s="26" t="str">
        <f t="shared" si="1"/>
        <v>Tốt</v>
      </c>
    </row>
    <row r="52" spans="1:11" ht="15.75" x14ac:dyDescent="0.25">
      <c r="A52" s="14">
        <v>40</v>
      </c>
      <c r="B52" s="28" t="s">
        <v>722</v>
      </c>
      <c r="C52" s="23" t="s">
        <v>723</v>
      </c>
      <c r="D52" s="27">
        <v>38998</v>
      </c>
      <c r="E52" s="25">
        <f>VLOOKUP(B52,[1]Sheet1!B$4:L$8446,4,0)</f>
        <v>85</v>
      </c>
      <c r="F52" s="25">
        <f>VLOOKUP(B52,[1]Sheet1!B$4:F$8446,5,0)</f>
        <v>85</v>
      </c>
      <c r="G52" s="25">
        <f>VLOOKUP(B52,[1]Sheet1!B$4:J$8446,6,0)</f>
        <v>85</v>
      </c>
      <c r="H52" s="25">
        <f>VLOOKUP(B52,[1]Sheet1!B$4:H$8446,7,0)</f>
        <v>85</v>
      </c>
      <c r="I52" s="26" t="str">
        <f t="shared" si="0"/>
        <v>Tốt</v>
      </c>
      <c r="J52" s="25">
        <f>VLOOKUP(B52,[1]Sheet1!B$4:K$8446,9,0)</f>
        <v>85</v>
      </c>
      <c r="K52" s="26" t="str">
        <f t="shared" si="1"/>
        <v>Tốt</v>
      </c>
    </row>
    <row r="53" spans="1:11" ht="15.75" x14ac:dyDescent="0.25">
      <c r="A53" s="14">
        <v>41</v>
      </c>
      <c r="B53" s="28" t="s">
        <v>724</v>
      </c>
      <c r="C53" s="23" t="s">
        <v>725</v>
      </c>
      <c r="D53" s="27">
        <v>38767</v>
      </c>
      <c r="E53" s="25">
        <f>VLOOKUP(B53,[1]Sheet1!B$4:L$8446,4,0)</f>
        <v>70</v>
      </c>
      <c r="F53" s="25">
        <f>VLOOKUP(B53,[1]Sheet1!B$4:F$8446,5,0)</f>
        <v>67</v>
      </c>
      <c r="G53" s="25">
        <f>VLOOKUP(B53,[1]Sheet1!B$4:J$8446,6,0)</f>
        <v>67</v>
      </c>
      <c r="H53" s="25">
        <f>VLOOKUP(B53,[1]Sheet1!B$4:H$8446,7,0)</f>
        <v>67</v>
      </c>
      <c r="I53" s="26" t="str">
        <f t="shared" si="0"/>
        <v>Khá</v>
      </c>
      <c r="J53" s="25">
        <f>VLOOKUP(B53,[1]Sheet1!B$4:K$8446,9,0)</f>
        <v>67</v>
      </c>
      <c r="K53" s="26" t="str">
        <f t="shared" si="1"/>
        <v>Khá</v>
      </c>
    </row>
    <row r="55" spans="1:11" x14ac:dyDescent="0.2">
      <c r="A55" s="32" t="s">
        <v>645</v>
      </c>
      <c r="B55" s="32"/>
      <c r="C55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3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0688-3BBE-4FB2-A47B-66DF3168FFA0}">
  <dimension ref="A1:K56"/>
  <sheetViews>
    <sheetView topLeftCell="A31" workbookViewId="0">
      <selection activeCell="H57" sqref="H57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9.625" customWidth="1"/>
    <col min="9" max="9" width="10.375" customWidth="1"/>
    <col min="10" max="10" width="7.8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38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726</v>
      </c>
      <c r="C13" s="23" t="s">
        <v>727</v>
      </c>
      <c r="D13" s="24">
        <v>39062</v>
      </c>
      <c r="E13" s="25">
        <f>VLOOKUP(B13,[1]Sheet1!B$4:L$8446,4,0)</f>
        <v>90</v>
      </c>
      <c r="F13" s="25">
        <f>VLOOKUP(B13,[1]Sheet1!B$4:F$8446,5,0)</f>
        <v>90</v>
      </c>
      <c r="G13" s="25">
        <f>VLOOKUP(B13,[1]Sheet1!B$4:J$8446,6,0)</f>
        <v>90</v>
      </c>
      <c r="H13" s="25">
        <f>VLOOKUP(B13,[1]Sheet1!B$4:H$8446,7,0)</f>
        <v>90</v>
      </c>
      <c r="I13" s="26" t="str">
        <f t="shared" ref="I13:I54" si="0">IF(H13&gt;=90,"Xuất sắc",IF(H13&gt;=80,"Tốt", IF(H13&gt;=65,"Khá",IF(H13&gt;=50,"Trung bình", IF(H13&gt;=35, "Yếu", "Kém")))))</f>
        <v>Xuất sắc</v>
      </c>
      <c r="J13" s="25">
        <f>VLOOKUP(B13,[1]Sheet1!B$4:K$8446,9,0)</f>
        <v>90</v>
      </c>
      <c r="K13" s="26" t="str">
        <f t="shared" ref="K13:K54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8" t="s">
        <v>728</v>
      </c>
      <c r="C14" s="23" t="s">
        <v>729</v>
      </c>
      <c r="D14" s="24">
        <v>38823</v>
      </c>
      <c r="E14" s="25">
        <f>VLOOKUP(B14,[1]Sheet1!B$4:L$8446,4,0)</f>
        <v>98</v>
      </c>
      <c r="F14" s="25">
        <f>VLOOKUP(B14,[1]Sheet1!B$4:F$8446,5,0)</f>
        <v>98</v>
      </c>
      <c r="G14" s="25">
        <f>VLOOKUP(B14,[1]Sheet1!B$4:J$8446,6,0)</f>
        <v>98</v>
      </c>
      <c r="H14" s="25">
        <f>VLOOKUP(B14,[1]Sheet1!B$4:H$8446,7,0)</f>
        <v>98</v>
      </c>
      <c r="I14" s="26" t="str">
        <f t="shared" si="0"/>
        <v>Xuất sắc</v>
      </c>
      <c r="J14" s="25">
        <f>VLOOKUP(B14,[1]Sheet1!B$4:K$8446,9,0)</f>
        <v>98</v>
      </c>
      <c r="K14" s="26" t="str">
        <f t="shared" si="1"/>
        <v>Xuất sắc</v>
      </c>
    </row>
    <row r="15" spans="1:11" ht="15.75" x14ac:dyDescent="0.25">
      <c r="A15" s="14">
        <v>3</v>
      </c>
      <c r="B15" s="28" t="s">
        <v>730</v>
      </c>
      <c r="C15" s="23" t="s">
        <v>731</v>
      </c>
      <c r="D15" s="24">
        <v>39051</v>
      </c>
      <c r="E15" s="25">
        <f>VLOOKUP(B15,[1]Sheet1!B$4:L$8446,4,0)</f>
        <v>90</v>
      </c>
      <c r="F15" s="25">
        <f>VLOOKUP(B15,[1]Sheet1!B$4:F$8446,5,0)</f>
        <v>90</v>
      </c>
      <c r="G15" s="25">
        <f>VLOOKUP(B15,[1]Sheet1!B$4:J$8446,6,0)</f>
        <v>90</v>
      </c>
      <c r="H15" s="25">
        <f>VLOOKUP(B15,[1]Sheet1!B$4:H$8446,7,0)</f>
        <v>90</v>
      </c>
      <c r="I15" s="26" t="str">
        <f t="shared" si="0"/>
        <v>Xuất sắc</v>
      </c>
      <c r="J15" s="25">
        <f>VLOOKUP(B15,[1]Sheet1!B$4:K$8446,9,0)</f>
        <v>90</v>
      </c>
      <c r="K15" s="26" t="str">
        <f t="shared" si="1"/>
        <v>Xuất sắc</v>
      </c>
    </row>
    <row r="16" spans="1:11" ht="15.75" x14ac:dyDescent="0.25">
      <c r="A16" s="14">
        <v>4</v>
      </c>
      <c r="B16" s="28" t="s">
        <v>732</v>
      </c>
      <c r="C16" s="23" t="s">
        <v>733</v>
      </c>
      <c r="D16" s="24">
        <v>38896</v>
      </c>
      <c r="E16" s="25">
        <f>VLOOKUP(B16,[1]Sheet1!B$4:L$8446,4,0)</f>
        <v>85</v>
      </c>
      <c r="F16" s="25">
        <f>VLOOKUP(B16,[1]Sheet1!B$4:F$8446,5,0)</f>
        <v>85</v>
      </c>
      <c r="G16" s="25">
        <f>VLOOKUP(B16,[1]Sheet1!B$4:J$8446,6,0)</f>
        <v>85</v>
      </c>
      <c r="H16" s="25">
        <f>VLOOKUP(B16,[1]Sheet1!B$4:H$8446,7,0)</f>
        <v>85</v>
      </c>
      <c r="I16" s="26" t="str">
        <f t="shared" si="0"/>
        <v>Tốt</v>
      </c>
      <c r="J16" s="25">
        <f>VLOOKUP(B16,[1]Sheet1!B$4:K$8446,9,0)</f>
        <v>85</v>
      </c>
      <c r="K16" s="26" t="str">
        <f t="shared" si="1"/>
        <v>Tốt</v>
      </c>
    </row>
    <row r="17" spans="1:11" ht="15.75" x14ac:dyDescent="0.25">
      <c r="A17" s="14">
        <v>5</v>
      </c>
      <c r="B17" s="28" t="s">
        <v>734</v>
      </c>
      <c r="C17" s="23" t="s">
        <v>735</v>
      </c>
      <c r="D17" s="24">
        <v>38851</v>
      </c>
      <c r="E17" s="25">
        <f>VLOOKUP(B17,[1]Sheet1!B$4:L$8446,4,0)</f>
        <v>90</v>
      </c>
      <c r="F17" s="25">
        <f>VLOOKUP(B17,[1]Sheet1!B$4:F$8446,5,0)</f>
        <v>90</v>
      </c>
      <c r="G17" s="25">
        <f>VLOOKUP(B17,[1]Sheet1!B$4:J$8446,6,0)</f>
        <v>90</v>
      </c>
      <c r="H17" s="25">
        <f>VLOOKUP(B17,[1]Sheet1!B$4:H$8446,7,0)</f>
        <v>90</v>
      </c>
      <c r="I17" s="26" t="str">
        <f t="shared" si="0"/>
        <v>Xuất sắc</v>
      </c>
      <c r="J17" s="25">
        <f>VLOOKUP(B17,[1]Sheet1!B$4:K$8446,9,0)</f>
        <v>90</v>
      </c>
      <c r="K17" s="26" t="str">
        <f t="shared" si="1"/>
        <v>Xuất sắc</v>
      </c>
    </row>
    <row r="18" spans="1:11" ht="15.75" x14ac:dyDescent="0.25">
      <c r="A18" s="14">
        <v>6</v>
      </c>
      <c r="B18" s="28" t="s">
        <v>736</v>
      </c>
      <c r="C18" s="23" t="s">
        <v>737</v>
      </c>
      <c r="D18" s="24">
        <v>38978</v>
      </c>
      <c r="E18" s="25">
        <f>VLOOKUP(B18,[1]Sheet1!B$4:L$8446,4,0)</f>
        <v>80</v>
      </c>
      <c r="F18" s="25">
        <f>VLOOKUP(B18,[1]Sheet1!B$4:F$8446,5,0)</f>
        <v>80</v>
      </c>
      <c r="G18" s="25">
        <f>VLOOKUP(B18,[1]Sheet1!B$4:J$8446,6,0)</f>
        <v>80</v>
      </c>
      <c r="H18" s="25">
        <f>VLOOKUP(B18,[1]Sheet1!B$4:H$8446,7,0)</f>
        <v>80</v>
      </c>
      <c r="I18" s="26" t="str">
        <f t="shared" si="0"/>
        <v>Tốt</v>
      </c>
      <c r="J18" s="25">
        <f>VLOOKUP(B18,[1]Sheet1!B$4:K$8446,9,0)</f>
        <v>80</v>
      </c>
      <c r="K18" s="26" t="str">
        <f t="shared" si="1"/>
        <v>Tốt</v>
      </c>
    </row>
    <row r="19" spans="1:11" ht="15.75" x14ac:dyDescent="0.25">
      <c r="A19" s="14">
        <v>7</v>
      </c>
      <c r="B19" s="28" t="s">
        <v>744</v>
      </c>
      <c r="C19" s="23" t="s">
        <v>165</v>
      </c>
      <c r="D19" s="24">
        <v>38800</v>
      </c>
      <c r="E19" s="25">
        <f>VLOOKUP(B19,[1]Sheet1!B$4:L$8446,4,0)</f>
        <v>90</v>
      </c>
      <c r="F19" s="25">
        <f>VLOOKUP(B19,[1]Sheet1!B$4:F$8446,5,0)</f>
        <v>90</v>
      </c>
      <c r="G19" s="25">
        <f>VLOOKUP(B19,[1]Sheet1!B$4:J$8446,6,0)</f>
        <v>90</v>
      </c>
      <c r="H19" s="25">
        <f>VLOOKUP(B19,[1]Sheet1!B$4:H$8446,7,0)</f>
        <v>90</v>
      </c>
      <c r="I19" s="26" t="str">
        <f t="shared" si="0"/>
        <v>Xuất sắc</v>
      </c>
      <c r="J19" s="25">
        <f>VLOOKUP(B19,[1]Sheet1!B$4:K$8446,9,0)</f>
        <v>90</v>
      </c>
      <c r="K19" s="26" t="str">
        <f t="shared" si="1"/>
        <v>Xuất sắc</v>
      </c>
    </row>
    <row r="20" spans="1:11" ht="15.75" x14ac:dyDescent="0.25">
      <c r="A20" s="14">
        <v>8</v>
      </c>
      <c r="B20" s="28" t="s">
        <v>747</v>
      </c>
      <c r="C20" s="23" t="s">
        <v>748</v>
      </c>
      <c r="D20" s="24">
        <v>38780</v>
      </c>
      <c r="E20" s="25">
        <f>VLOOKUP(B20,[1]Sheet1!B$4:L$8446,4,0)</f>
        <v>87</v>
      </c>
      <c r="F20" s="25">
        <f>VLOOKUP(B20,[1]Sheet1!B$4:F$8446,5,0)</f>
        <v>87</v>
      </c>
      <c r="G20" s="25">
        <f>VLOOKUP(B20,[1]Sheet1!B$4:J$8446,6,0)</f>
        <v>87</v>
      </c>
      <c r="H20" s="25">
        <f>VLOOKUP(B20,[1]Sheet1!B$4:H$8446,7,0)</f>
        <v>87</v>
      </c>
      <c r="I20" s="26" t="str">
        <f t="shared" si="0"/>
        <v>Tốt</v>
      </c>
      <c r="J20" s="25">
        <f>VLOOKUP(B20,[1]Sheet1!B$4:K$8446,9,0)</f>
        <v>87</v>
      </c>
      <c r="K20" s="26" t="str">
        <f t="shared" si="1"/>
        <v>Tốt</v>
      </c>
    </row>
    <row r="21" spans="1:11" ht="15.75" x14ac:dyDescent="0.25">
      <c r="A21" s="14">
        <v>9</v>
      </c>
      <c r="B21" s="28" t="s">
        <v>745</v>
      </c>
      <c r="C21" s="23" t="s">
        <v>746</v>
      </c>
      <c r="D21" s="24">
        <v>38847</v>
      </c>
      <c r="E21" s="25">
        <f>VLOOKUP(B21,[1]Sheet1!B$4:L$8446,4,0)</f>
        <v>85</v>
      </c>
      <c r="F21" s="25">
        <f>VLOOKUP(B21,[1]Sheet1!B$4:F$8446,5,0)</f>
        <v>85</v>
      </c>
      <c r="G21" s="25">
        <f>VLOOKUP(B21,[1]Sheet1!B$4:J$8446,6,0)</f>
        <v>85</v>
      </c>
      <c r="H21" s="25">
        <f>VLOOKUP(B21,[1]Sheet1!B$4:H$8446,7,0)</f>
        <v>85</v>
      </c>
      <c r="I21" s="26" t="str">
        <f t="shared" si="0"/>
        <v>Tốt</v>
      </c>
      <c r="J21" s="25">
        <f>VLOOKUP(B21,[1]Sheet1!B$4:K$8446,9,0)</f>
        <v>85</v>
      </c>
      <c r="K21" s="26" t="str">
        <f t="shared" si="1"/>
        <v>Tốt</v>
      </c>
    </row>
    <row r="22" spans="1:11" ht="15.75" x14ac:dyDescent="0.25">
      <c r="A22" s="14">
        <v>10</v>
      </c>
      <c r="B22" s="28" t="s">
        <v>738</v>
      </c>
      <c r="C22" s="23" t="s">
        <v>739</v>
      </c>
      <c r="D22" s="24">
        <v>38831</v>
      </c>
      <c r="E22" s="25">
        <f>VLOOKUP(B22,[1]Sheet1!B$4:L$8446,4,0)</f>
        <v>90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4">
        <v>11</v>
      </c>
      <c r="B23" s="28" t="s">
        <v>740</v>
      </c>
      <c r="C23" s="23" t="s">
        <v>741</v>
      </c>
      <c r="D23" s="24">
        <v>38795</v>
      </c>
      <c r="E23" s="25">
        <f>VLOOKUP(B23,[1]Sheet1!B$4:L$8446,4,0)</f>
        <v>90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4">
        <v>12</v>
      </c>
      <c r="B24" s="28" t="s">
        <v>742</v>
      </c>
      <c r="C24" s="23" t="s">
        <v>743</v>
      </c>
      <c r="D24" s="24">
        <v>38820</v>
      </c>
      <c r="E24" s="25">
        <f>VLOOKUP(B24,[1]Sheet1!B$4:L$8446,4,0)</f>
        <v>90</v>
      </c>
      <c r="F24" s="25">
        <f>VLOOKUP(B24,[1]Sheet1!B$4:F$8446,5,0)</f>
        <v>90</v>
      </c>
      <c r="G24" s="25">
        <f>VLOOKUP(B24,[1]Sheet1!B$4:J$8446,6,0)</f>
        <v>90</v>
      </c>
      <c r="H24" s="25">
        <f>VLOOKUP(B24,[1]Sheet1!B$4:H$8446,7,0)</f>
        <v>90</v>
      </c>
      <c r="I24" s="26" t="str">
        <f t="shared" si="0"/>
        <v>Xuất sắc</v>
      </c>
      <c r="J24" s="25">
        <f>VLOOKUP(B24,[1]Sheet1!B$4:K$8446,9,0)</f>
        <v>90</v>
      </c>
      <c r="K24" s="26" t="str">
        <f t="shared" si="1"/>
        <v>Xuất sắc</v>
      </c>
    </row>
    <row r="25" spans="1:11" ht="15.75" x14ac:dyDescent="0.25">
      <c r="A25" s="14">
        <v>13</v>
      </c>
      <c r="B25" s="28" t="s">
        <v>749</v>
      </c>
      <c r="C25" s="23" t="s">
        <v>750</v>
      </c>
      <c r="D25" s="24">
        <v>38895</v>
      </c>
      <c r="E25" s="25">
        <f>VLOOKUP(B25,[1]Sheet1!B$4:L$8446,4,0)</f>
        <v>90</v>
      </c>
      <c r="F25" s="25">
        <f>VLOOKUP(B25,[1]Sheet1!B$4:F$8446,5,0)</f>
        <v>90</v>
      </c>
      <c r="G25" s="25">
        <f>VLOOKUP(B25,[1]Sheet1!B$4:J$8446,6,0)</f>
        <v>90</v>
      </c>
      <c r="H25" s="25">
        <f>VLOOKUP(B25,[1]Sheet1!B$4:H$8446,7,0)</f>
        <v>90</v>
      </c>
      <c r="I25" s="26" t="str">
        <f t="shared" si="0"/>
        <v>Xuất sắc</v>
      </c>
      <c r="J25" s="25">
        <f>VLOOKUP(B25,[1]Sheet1!B$4:K$8446,9,0)</f>
        <v>90</v>
      </c>
      <c r="K25" s="26" t="str">
        <f t="shared" si="1"/>
        <v>Xuất sắc</v>
      </c>
    </row>
    <row r="26" spans="1:11" ht="15.75" x14ac:dyDescent="0.25">
      <c r="A26" s="14">
        <v>14</v>
      </c>
      <c r="B26" s="28" t="s">
        <v>751</v>
      </c>
      <c r="C26" s="23" t="s">
        <v>752</v>
      </c>
      <c r="D26" s="24">
        <v>38957</v>
      </c>
      <c r="E26" s="25">
        <f>VLOOKUP(B26,[1]Sheet1!B$4:L$8446,4,0)</f>
        <v>90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1"/>
        <v>Xuất sắc</v>
      </c>
    </row>
    <row r="27" spans="1:11" ht="15.75" x14ac:dyDescent="0.25">
      <c r="A27" s="14">
        <v>15</v>
      </c>
      <c r="B27" s="28" t="s">
        <v>753</v>
      </c>
      <c r="C27" s="23" t="s">
        <v>754</v>
      </c>
      <c r="D27" s="24">
        <v>38801</v>
      </c>
      <c r="E27" s="25">
        <f>VLOOKUP(B27,[1]Sheet1!B$4:L$8446,4,0)</f>
        <v>82</v>
      </c>
      <c r="F27" s="25">
        <f>VLOOKUP(B27,[1]Sheet1!B$4:F$8446,5,0)</f>
        <v>82</v>
      </c>
      <c r="G27" s="25">
        <f>VLOOKUP(B27,[1]Sheet1!B$4:J$8446,6,0)</f>
        <v>82</v>
      </c>
      <c r="H27" s="25">
        <f>VLOOKUP(B27,[1]Sheet1!B$4:H$8446,7,0)</f>
        <v>82</v>
      </c>
      <c r="I27" s="26" t="str">
        <f t="shared" si="0"/>
        <v>Tốt</v>
      </c>
      <c r="J27" s="25">
        <f>VLOOKUP(B27,[1]Sheet1!B$4:K$8446,9,0)</f>
        <v>82</v>
      </c>
      <c r="K27" s="26" t="str">
        <f t="shared" si="1"/>
        <v>Tốt</v>
      </c>
    </row>
    <row r="28" spans="1:11" ht="15.75" x14ac:dyDescent="0.25">
      <c r="A28" s="14">
        <v>16</v>
      </c>
      <c r="B28" s="28" t="s">
        <v>755</v>
      </c>
      <c r="C28" s="23" t="s">
        <v>756</v>
      </c>
      <c r="D28" s="24">
        <v>38892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757</v>
      </c>
      <c r="C29" s="23" t="s">
        <v>758</v>
      </c>
      <c r="D29" s="24">
        <v>38843</v>
      </c>
      <c r="E29" s="25">
        <f>VLOOKUP(B29,[1]Sheet1!B$4:L$8446,4,0)</f>
        <v>90</v>
      </c>
      <c r="F29" s="25">
        <f>VLOOKUP(B29,[1]Sheet1!B$4:F$8446,5,0)</f>
        <v>90</v>
      </c>
      <c r="G29" s="25">
        <f>VLOOKUP(B29,[1]Sheet1!B$4:J$8446,6,0)</f>
        <v>90</v>
      </c>
      <c r="H29" s="25">
        <f>VLOOKUP(B29,[1]Sheet1!B$4:H$8446,7,0)</f>
        <v>90</v>
      </c>
      <c r="I29" s="26" t="str">
        <f t="shared" si="0"/>
        <v>Xuất sắc</v>
      </c>
      <c r="J29" s="25">
        <f>VLOOKUP(B29,[1]Sheet1!B$4:K$8446,9,0)</f>
        <v>90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761</v>
      </c>
      <c r="C30" s="23" t="s">
        <v>762</v>
      </c>
      <c r="D30" s="24">
        <v>38956</v>
      </c>
      <c r="E30" s="25">
        <f>VLOOKUP(B30,[1]Sheet1!B$4:L$8446,4,0)</f>
        <v>80</v>
      </c>
      <c r="F30" s="25">
        <f>VLOOKUP(B30,[1]Sheet1!B$4:F$8446,5,0)</f>
        <v>80</v>
      </c>
      <c r="G30" s="25">
        <f>VLOOKUP(B30,[1]Sheet1!B$4:J$8446,6,0)</f>
        <v>80</v>
      </c>
      <c r="H30" s="25">
        <f>VLOOKUP(B30,[1]Sheet1!B$4:H$8446,7,0)</f>
        <v>80</v>
      </c>
      <c r="I30" s="26" t="str">
        <f t="shared" si="0"/>
        <v>Tốt</v>
      </c>
      <c r="J30" s="25">
        <f>VLOOKUP(B30,[1]Sheet1!B$4:K$8446,9,0)</f>
        <v>80</v>
      </c>
      <c r="K30" s="26" t="str">
        <f t="shared" si="1"/>
        <v>Tốt</v>
      </c>
    </row>
    <row r="31" spans="1:11" ht="15.75" x14ac:dyDescent="0.25">
      <c r="A31" s="14">
        <v>19</v>
      </c>
      <c r="B31" s="28" t="s">
        <v>759</v>
      </c>
      <c r="C31" s="23" t="s">
        <v>760</v>
      </c>
      <c r="D31" s="24">
        <v>38907</v>
      </c>
      <c r="E31" s="25">
        <f>VLOOKUP(B31,[1]Sheet1!B$4:L$8446,4,0)</f>
        <v>70</v>
      </c>
      <c r="F31" s="25">
        <f>VLOOKUP(B31,[1]Sheet1!B$4:F$8446,5,0)</f>
        <v>80</v>
      </c>
      <c r="G31" s="25">
        <f>VLOOKUP(B31,[1]Sheet1!B$4:J$8446,6,0)</f>
        <v>80</v>
      </c>
      <c r="H31" s="25">
        <f>VLOOKUP(B31,[1]Sheet1!B$4:H$8446,7,0)</f>
        <v>80</v>
      </c>
      <c r="I31" s="26" t="str">
        <f t="shared" si="0"/>
        <v>Tốt</v>
      </c>
      <c r="J31" s="25">
        <f>VLOOKUP(B31,[1]Sheet1!B$4:K$8446,9,0)</f>
        <v>80</v>
      </c>
      <c r="K31" s="26" t="str">
        <f t="shared" si="1"/>
        <v>Tốt</v>
      </c>
    </row>
    <row r="32" spans="1:11" ht="15.75" x14ac:dyDescent="0.25">
      <c r="A32" s="14">
        <v>20</v>
      </c>
      <c r="B32" s="28" t="s">
        <v>763</v>
      </c>
      <c r="C32" s="23" t="s">
        <v>764</v>
      </c>
      <c r="D32" s="24">
        <v>38521</v>
      </c>
      <c r="E32" s="25">
        <f>VLOOKUP(B32,[1]Sheet1!B$4:L$8446,4,0)</f>
        <v>80</v>
      </c>
      <c r="F32" s="25">
        <f>VLOOKUP(B32,[1]Sheet1!B$4:F$8446,5,0)</f>
        <v>80</v>
      </c>
      <c r="G32" s="25">
        <f>VLOOKUP(B32,[1]Sheet1!B$4:J$8446,6,0)</f>
        <v>80</v>
      </c>
      <c r="H32" s="25">
        <f>VLOOKUP(B32,[1]Sheet1!B$4:H$8446,7,0)</f>
        <v>80</v>
      </c>
      <c r="I32" s="26" t="str">
        <f t="shared" si="0"/>
        <v>Tốt</v>
      </c>
      <c r="J32" s="25">
        <f>VLOOKUP(B32,[1]Sheet1!B$4:K$8446,9,0)</f>
        <v>80</v>
      </c>
      <c r="K32" s="26" t="str">
        <f t="shared" si="1"/>
        <v>Tốt</v>
      </c>
    </row>
    <row r="33" spans="1:11" ht="15.75" x14ac:dyDescent="0.25">
      <c r="A33" s="14">
        <v>21</v>
      </c>
      <c r="B33" s="28" t="s">
        <v>765</v>
      </c>
      <c r="C33" s="23" t="s">
        <v>766</v>
      </c>
      <c r="D33" s="24">
        <v>38975</v>
      </c>
      <c r="E33" s="25">
        <f>VLOOKUP(B33,[1]Sheet1!B$4:L$8446,4,0)</f>
        <v>90</v>
      </c>
      <c r="F33" s="25">
        <f>VLOOKUP(B33,[1]Sheet1!B$4:F$8446,5,0)</f>
        <v>90</v>
      </c>
      <c r="G33" s="25">
        <f>VLOOKUP(B33,[1]Sheet1!B$4:J$8446,6,0)</f>
        <v>90</v>
      </c>
      <c r="H33" s="25">
        <f>VLOOKUP(B33,[1]Sheet1!B$4:H$8446,7,0)</f>
        <v>90</v>
      </c>
      <c r="I33" s="26" t="str">
        <f t="shared" si="0"/>
        <v>Xuất sắc</v>
      </c>
      <c r="J33" s="25">
        <f>VLOOKUP(B33,[1]Sheet1!B$4:K$8446,9,0)</f>
        <v>90</v>
      </c>
      <c r="K33" s="26" t="str">
        <f t="shared" si="1"/>
        <v>Xuất sắc</v>
      </c>
    </row>
    <row r="34" spans="1:11" ht="15.75" x14ac:dyDescent="0.25">
      <c r="A34" s="14">
        <v>22</v>
      </c>
      <c r="B34" s="28" t="s">
        <v>767</v>
      </c>
      <c r="C34" s="23" t="s">
        <v>768</v>
      </c>
      <c r="D34" s="24">
        <v>38805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4">
        <v>23</v>
      </c>
      <c r="B35" s="28" t="s">
        <v>769</v>
      </c>
      <c r="C35" s="23" t="s">
        <v>770</v>
      </c>
      <c r="D35" s="24">
        <v>39020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4">
        <v>24</v>
      </c>
      <c r="B36" s="28" t="s">
        <v>771</v>
      </c>
      <c r="C36" s="23" t="s">
        <v>772</v>
      </c>
      <c r="D36" s="24">
        <v>38983</v>
      </c>
      <c r="E36" s="25">
        <f>VLOOKUP(B36,[1]Sheet1!B$4:L$8446,4,0)</f>
        <v>82</v>
      </c>
      <c r="F36" s="25">
        <f>VLOOKUP(B36,[1]Sheet1!B$4:F$8446,5,0)</f>
        <v>82</v>
      </c>
      <c r="G36" s="25">
        <f>VLOOKUP(B36,[1]Sheet1!B$4:J$8446,6,0)</f>
        <v>82</v>
      </c>
      <c r="H36" s="25">
        <f>VLOOKUP(B36,[1]Sheet1!B$4:H$8446,7,0)</f>
        <v>82</v>
      </c>
      <c r="I36" s="26" t="str">
        <f t="shared" si="0"/>
        <v>Tốt</v>
      </c>
      <c r="J36" s="25">
        <f>VLOOKUP(B36,[1]Sheet1!B$4:K$8446,9,0)</f>
        <v>82</v>
      </c>
      <c r="K36" s="26" t="str">
        <f t="shared" si="1"/>
        <v>Tốt</v>
      </c>
    </row>
    <row r="37" spans="1:11" ht="15.75" x14ac:dyDescent="0.25">
      <c r="A37" s="14">
        <v>25</v>
      </c>
      <c r="B37" s="28" t="s">
        <v>773</v>
      </c>
      <c r="C37" s="23" t="s">
        <v>774</v>
      </c>
      <c r="D37" s="24">
        <v>39035</v>
      </c>
      <c r="E37" s="25">
        <f>VLOOKUP(B37,[1]Sheet1!B$4:L$8446,4,0)</f>
        <v>90</v>
      </c>
      <c r="F37" s="25">
        <f>VLOOKUP(B37,[1]Sheet1!B$4:F$8446,5,0)</f>
        <v>90</v>
      </c>
      <c r="G37" s="25">
        <f>VLOOKUP(B37,[1]Sheet1!B$4:J$8446,6,0)</f>
        <v>90</v>
      </c>
      <c r="H37" s="25">
        <f>VLOOKUP(B37,[1]Sheet1!B$4:H$8446,7,0)</f>
        <v>90</v>
      </c>
      <c r="I37" s="26" t="str">
        <f t="shared" si="0"/>
        <v>Xuất sắc</v>
      </c>
      <c r="J37" s="25">
        <f>VLOOKUP(B37,[1]Sheet1!B$4:K$8446,9,0)</f>
        <v>90</v>
      </c>
      <c r="K37" s="26" t="str">
        <f t="shared" si="1"/>
        <v>Xuất sắc</v>
      </c>
    </row>
    <row r="38" spans="1:11" ht="15.75" x14ac:dyDescent="0.25">
      <c r="A38" s="14">
        <v>26</v>
      </c>
      <c r="B38" s="28" t="s">
        <v>775</v>
      </c>
      <c r="C38" s="23" t="s">
        <v>776</v>
      </c>
      <c r="D38" s="24">
        <v>38809</v>
      </c>
      <c r="E38" s="25">
        <f>VLOOKUP(B38,[1]Sheet1!B$4:L$8446,4,0)</f>
        <v>70</v>
      </c>
      <c r="F38" s="25">
        <f>VLOOKUP(B38,[1]Sheet1!B$4:F$8446,5,0)</f>
        <v>80</v>
      </c>
      <c r="G38" s="25">
        <f>VLOOKUP(B38,[1]Sheet1!B$4:J$8446,6,0)</f>
        <v>80</v>
      </c>
      <c r="H38" s="25">
        <f>VLOOKUP(B38,[1]Sheet1!B$4:H$8446,7,0)</f>
        <v>80</v>
      </c>
      <c r="I38" s="26" t="str">
        <f t="shared" si="0"/>
        <v>Tốt</v>
      </c>
      <c r="J38" s="25">
        <f>VLOOKUP(B38,[1]Sheet1!B$4:K$8446,9,0)</f>
        <v>80</v>
      </c>
      <c r="K38" s="26" t="str">
        <f t="shared" si="1"/>
        <v>Tốt</v>
      </c>
    </row>
    <row r="39" spans="1:11" ht="15.75" x14ac:dyDescent="0.25">
      <c r="A39" s="14">
        <v>27</v>
      </c>
      <c r="B39" s="28" t="s">
        <v>777</v>
      </c>
      <c r="C39" s="23" t="s">
        <v>778</v>
      </c>
      <c r="D39" s="24">
        <v>39005</v>
      </c>
      <c r="E39" s="25">
        <f>VLOOKUP(B39,[1]Sheet1!B$4:L$8446,4,0)</f>
        <v>90</v>
      </c>
      <c r="F39" s="25">
        <f>VLOOKUP(B39,[1]Sheet1!B$4:F$8446,5,0)</f>
        <v>90</v>
      </c>
      <c r="G39" s="25">
        <f>VLOOKUP(B39,[1]Sheet1!B$4:J$8446,6,0)</f>
        <v>90</v>
      </c>
      <c r="H39" s="25">
        <f>VLOOKUP(B39,[1]Sheet1!B$4:H$8446,7,0)</f>
        <v>90</v>
      </c>
      <c r="I39" s="26" t="str">
        <f t="shared" si="0"/>
        <v>Xuất sắc</v>
      </c>
      <c r="J39" s="25">
        <f>VLOOKUP(B39,[1]Sheet1!B$4:K$8446,9,0)</f>
        <v>90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779</v>
      </c>
      <c r="C40" s="23" t="s">
        <v>780</v>
      </c>
      <c r="D40" s="24">
        <v>39002</v>
      </c>
      <c r="E40" s="25">
        <f>VLOOKUP(B40,[1]Sheet1!B$4:L$8446,4,0)</f>
        <v>90</v>
      </c>
      <c r="F40" s="25">
        <f>VLOOKUP(B40,[1]Sheet1!B$4:F$8446,5,0)</f>
        <v>90</v>
      </c>
      <c r="G40" s="25">
        <f>VLOOKUP(B40,[1]Sheet1!B$4:J$8446,6,0)</f>
        <v>90</v>
      </c>
      <c r="H40" s="25">
        <f>VLOOKUP(B40,[1]Sheet1!B$4:H$8446,7,0)</f>
        <v>90</v>
      </c>
      <c r="I40" s="26" t="str">
        <f t="shared" si="0"/>
        <v>Xuất sắc</v>
      </c>
      <c r="J40" s="25">
        <f>VLOOKUP(B40,[1]Sheet1!B$4:K$8446,9,0)</f>
        <v>90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781</v>
      </c>
      <c r="C41" s="23" t="s">
        <v>782</v>
      </c>
      <c r="D41" s="24">
        <v>38883</v>
      </c>
      <c r="E41" s="25">
        <f>VLOOKUP(B41,[1]Sheet1!B$4:L$8446,4,0)</f>
        <v>90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5.75" x14ac:dyDescent="0.25">
      <c r="A42" s="14">
        <v>30</v>
      </c>
      <c r="B42" s="28" t="s">
        <v>783</v>
      </c>
      <c r="C42" s="23" t="s">
        <v>784</v>
      </c>
      <c r="D42" s="24">
        <v>38997</v>
      </c>
      <c r="E42" s="25">
        <f>VLOOKUP(B42,[1]Sheet1!B$4:L$8446,4,0)</f>
        <v>98</v>
      </c>
      <c r="F42" s="25">
        <f>VLOOKUP(B42,[1]Sheet1!B$4:F$8446,5,0)</f>
        <v>98</v>
      </c>
      <c r="G42" s="25">
        <f>VLOOKUP(B42,[1]Sheet1!B$4:J$8446,6,0)</f>
        <v>98</v>
      </c>
      <c r="H42" s="25">
        <f>VLOOKUP(B42,[1]Sheet1!B$4:H$8446,7,0)</f>
        <v>98</v>
      </c>
      <c r="I42" s="26" t="str">
        <f t="shared" si="0"/>
        <v>Xuất sắc</v>
      </c>
      <c r="J42" s="25">
        <f>VLOOKUP(B42,[1]Sheet1!B$4:K$8446,9,0)</f>
        <v>98</v>
      </c>
      <c r="K42" s="26" t="str">
        <f t="shared" si="1"/>
        <v>Xuất sắc</v>
      </c>
    </row>
    <row r="43" spans="1:11" ht="15.75" x14ac:dyDescent="0.25">
      <c r="A43" s="14">
        <v>31</v>
      </c>
      <c r="B43" s="28" t="s">
        <v>785</v>
      </c>
      <c r="C43" s="23" t="s">
        <v>786</v>
      </c>
      <c r="D43" s="24">
        <v>38739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4">
        <v>32</v>
      </c>
      <c r="B44" s="28" t="s">
        <v>787</v>
      </c>
      <c r="C44" s="23" t="s">
        <v>788</v>
      </c>
      <c r="D44" s="24">
        <v>39046</v>
      </c>
      <c r="E44" s="25">
        <f>VLOOKUP(B44,[1]Sheet1!B$4:L$8446,4,0)</f>
        <v>90</v>
      </c>
      <c r="F44" s="25">
        <f>VLOOKUP(B44,[1]Sheet1!B$4:F$8446,5,0)</f>
        <v>90</v>
      </c>
      <c r="G44" s="25">
        <f>VLOOKUP(B44,[1]Sheet1!B$4:J$8446,6,0)</f>
        <v>90</v>
      </c>
      <c r="H44" s="25">
        <f>VLOOKUP(B44,[1]Sheet1!B$4:H$8446,7,0)</f>
        <v>90</v>
      </c>
      <c r="I44" s="26" t="str">
        <f t="shared" si="0"/>
        <v>Xuất sắc</v>
      </c>
      <c r="J44" s="25">
        <f>VLOOKUP(B44,[1]Sheet1!B$4:K$8446,9,0)</f>
        <v>90</v>
      </c>
      <c r="K44" s="26" t="str">
        <f t="shared" si="1"/>
        <v>Xuất sắc</v>
      </c>
    </row>
    <row r="45" spans="1:11" ht="15.75" x14ac:dyDescent="0.25">
      <c r="A45" s="14">
        <v>33</v>
      </c>
      <c r="B45" s="28" t="s">
        <v>789</v>
      </c>
      <c r="C45" s="23" t="s">
        <v>790</v>
      </c>
      <c r="D45" s="24">
        <v>39047</v>
      </c>
      <c r="E45" s="25">
        <f>VLOOKUP(B45,[1]Sheet1!B$4:L$8446,4,0)</f>
        <v>90</v>
      </c>
      <c r="F45" s="25">
        <f>VLOOKUP(B45,[1]Sheet1!B$4:F$8446,5,0)</f>
        <v>90</v>
      </c>
      <c r="G45" s="25">
        <f>VLOOKUP(B45,[1]Sheet1!B$4:J$8446,6,0)</f>
        <v>90</v>
      </c>
      <c r="H45" s="25">
        <f>VLOOKUP(B45,[1]Sheet1!B$4:H$8446,7,0)</f>
        <v>90</v>
      </c>
      <c r="I45" s="26" t="str">
        <f t="shared" si="0"/>
        <v>Xuất sắc</v>
      </c>
      <c r="J45" s="25">
        <f>VLOOKUP(B45,[1]Sheet1!B$4:K$8446,9,0)</f>
        <v>90</v>
      </c>
      <c r="K45" s="26" t="str">
        <f t="shared" si="1"/>
        <v>Xuất sắc</v>
      </c>
    </row>
    <row r="46" spans="1:11" ht="15.75" x14ac:dyDescent="0.25">
      <c r="A46" s="14">
        <v>34</v>
      </c>
      <c r="B46" s="28" t="s">
        <v>791</v>
      </c>
      <c r="C46" s="23" t="s">
        <v>792</v>
      </c>
      <c r="D46" s="24">
        <v>38788</v>
      </c>
      <c r="E46" s="25">
        <f>VLOOKUP(B46,[1]Sheet1!B$4:L$8446,4,0)</f>
        <v>82</v>
      </c>
      <c r="F46" s="25">
        <f>VLOOKUP(B46,[1]Sheet1!B$4:F$8446,5,0)</f>
        <v>82</v>
      </c>
      <c r="G46" s="25">
        <f>VLOOKUP(B46,[1]Sheet1!B$4:J$8446,6,0)</f>
        <v>82</v>
      </c>
      <c r="H46" s="25">
        <f>VLOOKUP(B46,[1]Sheet1!B$4:H$8446,7,0)</f>
        <v>82</v>
      </c>
      <c r="I46" s="26" t="str">
        <f t="shared" si="0"/>
        <v>Tốt</v>
      </c>
      <c r="J46" s="25">
        <f>VLOOKUP(B46,[1]Sheet1!B$4:K$8446,9,0)</f>
        <v>82</v>
      </c>
      <c r="K46" s="26" t="str">
        <f t="shared" si="1"/>
        <v>Tốt</v>
      </c>
    </row>
    <row r="47" spans="1:11" ht="15.75" x14ac:dyDescent="0.25">
      <c r="A47" s="14">
        <v>35</v>
      </c>
      <c r="B47" s="28" t="s">
        <v>793</v>
      </c>
      <c r="C47" s="23" t="s">
        <v>794</v>
      </c>
      <c r="D47" s="24">
        <v>38948</v>
      </c>
      <c r="E47" s="25">
        <f>VLOOKUP(B47,[1]Sheet1!B$4:L$8446,4,0)</f>
        <v>82</v>
      </c>
      <c r="F47" s="25">
        <f>VLOOKUP(B47,[1]Sheet1!B$4:F$8446,5,0)</f>
        <v>80</v>
      </c>
      <c r="G47" s="25">
        <f>VLOOKUP(B47,[1]Sheet1!B$4:J$8446,6,0)</f>
        <v>80</v>
      </c>
      <c r="H47" s="25">
        <f>VLOOKUP(B47,[1]Sheet1!B$4:H$8446,7,0)</f>
        <v>80</v>
      </c>
      <c r="I47" s="26" t="str">
        <f t="shared" si="0"/>
        <v>Tốt</v>
      </c>
      <c r="J47" s="25">
        <f>VLOOKUP(B47,[1]Sheet1!B$4:K$8446,9,0)</f>
        <v>80</v>
      </c>
      <c r="K47" s="26" t="str">
        <f t="shared" si="1"/>
        <v>Tốt</v>
      </c>
    </row>
    <row r="48" spans="1:11" ht="15.75" x14ac:dyDescent="0.25">
      <c r="A48" s="14">
        <v>36</v>
      </c>
      <c r="B48" s="28" t="s">
        <v>795</v>
      </c>
      <c r="C48" s="23" t="s">
        <v>796</v>
      </c>
      <c r="D48" s="24">
        <v>38832</v>
      </c>
      <c r="E48" s="25">
        <f>VLOOKUP(B48,[1]Sheet1!B$4:L$8446,4,0)</f>
        <v>82</v>
      </c>
      <c r="F48" s="25">
        <f>VLOOKUP(B48,[1]Sheet1!B$4:F$8446,5,0)</f>
        <v>80</v>
      </c>
      <c r="G48" s="25">
        <f>VLOOKUP(B48,[1]Sheet1!B$4:J$8446,6,0)</f>
        <v>80</v>
      </c>
      <c r="H48" s="25">
        <f>VLOOKUP(B48,[1]Sheet1!B$4:H$8446,7,0)</f>
        <v>80</v>
      </c>
      <c r="I48" s="26" t="str">
        <f t="shared" si="0"/>
        <v>Tốt</v>
      </c>
      <c r="J48" s="25">
        <f>VLOOKUP(B48,[1]Sheet1!B$4:K$8446,9,0)</f>
        <v>80</v>
      </c>
      <c r="K48" s="26" t="str">
        <f t="shared" si="1"/>
        <v>Tốt</v>
      </c>
    </row>
    <row r="49" spans="1:11" ht="15.75" x14ac:dyDescent="0.25">
      <c r="A49" s="14">
        <v>37</v>
      </c>
      <c r="B49" s="28" t="s">
        <v>797</v>
      </c>
      <c r="C49" s="23" t="s">
        <v>798</v>
      </c>
      <c r="D49" s="24">
        <v>38813</v>
      </c>
      <c r="E49" s="25">
        <f>VLOOKUP(B49,[1]Sheet1!B$4:L$8446,4,0)</f>
        <v>73</v>
      </c>
      <c r="F49" s="25">
        <f>VLOOKUP(B49,[1]Sheet1!B$4:F$8446,5,0)</f>
        <v>73</v>
      </c>
      <c r="G49" s="25">
        <f>VLOOKUP(B49,[1]Sheet1!B$4:J$8446,6,0)</f>
        <v>73</v>
      </c>
      <c r="H49" s="25">
        <f>VLOOKUP(B49,[1]Sheet1!B$4:H$8446,7,0)</f>
        <v>73</v>
      </c>
      <c r="I49" s="26" t="str">
        <f t="shared" si="0"/>
        <v>Khá</v>
      </c>
      <c r="J49" s="25">
        <f>VLOOKUP(B49,[1]Sheet1!B$4:K$8446,9,0)</f>
        <v>73</v>
      </c>
      <c r="K49" s="26" t="str">
        <f t="shared" si="1"/>
        <v>Khá</v>
      </c>
    </row>
    <row r="50" spans="1:11" ht="15.75" x14ac:dyDescent="0.25">
      <c r="A50" s="14">
        <v>38</v>
      </c>
      <c r="B50" s="28" t="s">
        <v>799</v>
      </c>
      <c r="C50" s="23" t="s">
        <v>800</v>
      </c>
      <c r="D50" s="24">
        <v>38999</v>
      </c>
      <c r="E50" s="25">
        <f>VLOOKUP(B50,[1]Sheet1!B$4:L$8446,4,0)</f>
        <v>90</v>
      </c>
      <c r="F50" s="25">
        <f>VLOOKUP(B50,[1]Sheet1!B$4:F$8446,5,0)</f>
        <v>90</v>
      </c>
      <c r="G50" s="25">
        <f>VLOOKUP(B50,[1]Sheet1!B$4:J$8446,6,0)</f>
        <v>90</v>
      </c>
      <c r="H50" s="25">
        <f>VLOOKUP(B50,[1]Sheet1!B$4:H$8446,7,0)</f>
        <v>90</v>
      </c>
      <c r="I50" s="26" t="str">
        <f t="shared" si="0"/>
        <v>Xuất sắc</v>
      </c>
      <c r="J50" s="25">
        <f>VLOOKUP(B50,[1]Sheet1!B$4:K$8446,9,0)</f>
        <v>90</v>
      </c>
      <c r="K50" s="26" t="str">
        <f t="shared" si="1"/>
        <v>Xuất sắc</v>
      </c>
    </row>
    <row r="51" spans="1:11" ht="15.75" x14ac:dyDescent="0.25">
      <c r="A51" s="14">
        <v>39</v>
      </c>
      <c r="B51" s="28" t="s">
        <v>801</v>
      </c>
      <c r="C51" s="23" t="s">
        <v>802</v>
      </c>
      <c r="D51" s="24">
        <v>38813</v>
      </c>
      <c r="E51" s="25">
        <f>VLOOKUP(B51,[1]Sheet1!B$4:L$8446,4,0)</f>
        <v>90</v>
      </c>
      <c r="F51" s="25">
        <f>VLOOKUP(B51,[1]Sheet1!B$4:F$8446,5,0)</f>
        <v>90</v>
      </c>
      <c r="G51" s="25">
        <f>VLOOKUP(B51,[1]Sheet1!B$4:J$8446,6,0)</f>
        <v>90</v>
      </c>
      <c r="H51" s="25">
        <f>VLOOKUP(B51,[1]Sheet1!B$4:H$8446,7,0)</f>
        <v>90</v>
      </c>
      <c r="I51" s="26" t="str">
        <f t="shared" si="0"/>
        <v>Xuất sắc</v>
      </c>
      <c r="J51" s="25">
        <f>VLOOKUP(B51,[1]Sheet1!B$4:K$8446,9,0)</f>
        <v>90</v>
      </c>
      <c r="K51" s="26" t="str">
        <f t="shared" si="1"/>
        <v>Xuất sắc</v>
      </c>
    </row>
    <row r="52" spans="1:11" ht="15.75" x14ac:dyDescent="0.25">
      <c r="A52" s="14">
        <v>40</v>
      </c>
      <c r="B52" s="28" t="s">
        <v>803</v>
      </c>
      <c r="C52" s="23" t="s">
        <v>804</v>
      </c>
      <c r="D52" s="24">
        <v>38725</v>
      </c>
      <c r="E52" s="25">
        <f>VLOOKUP(B52,[1]Sheet1!B$4:L$8446,4,0)</f>
        <v>80</v>
      </c>
      <c r="F52" s="25">
        <f>VLOOKUP(B52,[1]Sheet1!B$4:F$8446,5,0)</f>
        <v>80</v>
      </c>
      <c r="G52" s="25">
        <f>VLOOKUP(B52,[1]Sheet1!B$4:J$8446,6,0)</f>
        <v>80</v>
      </c>
      <c r="H52" s="25">
        <f>VLOOKUP(B52,[1]Sheet1!B$4:H$8446,7,0)</f>
        <v>80</v>
      </c>
      <c r="I52" s="26" t="str">
        <f t="shared" si="0"/>
        <v>Tốt</v>
      </c>
      <c r="J52" s="25">
        <f>VLOOKUP(B52,[1]Sheet1!B$4:K$8446,9,0)</f>
        <v>80</v>
      </c>
      <c r="K52" s="26" t="str">
        <f t="shared" si="1"/>
        <v>Tốt</v>
      </c>
    </row>
    <row r="53" spans="1:11" ht="15.75" x14ac:dyDescent="0.25">
      <c r="A53" s="14">
        <v>41</v>
      </c>
      <c r="B53" s="28" t="s">
        <v>805</v>
      </c>
      <c r="C53" s="23" t="s">
        <v>806</v>
      </c>
      <c r="D53" s="24">
        <v>38935</v>
      </c>
      <c r="E53" s="25">
        <f>VLOOKUP(B53,[1]Sheet1!B$4:L$8446,4,0)</f>
        <v>90</v>
      </c>
      <c r="F53" s="25">
        <f>VLOOKUP(B53,[1]Sheet1!B$4:F$8446,5,0)</f>
        <v>80</v>
      </c>
      <c r="G53" s="25">
        <f>VLOOKUP(B53,[1]Sheet1!B$4:J$8446,6,0)</f>
        <v>80</v>
      </c>
      <c r="H53" s="25">
        <f>VLOOKUP(B53,[1]Sheet1!B$4:H$8446,7,0)</f>
        <v>80</v>
      </c>
      <c r="I53" s="26" t="str">
        <f t="shared" si="0"/>
        <v>Tốt</v>
      </c>
      <c r="J53" s="25">
        <f>VLOOKUP(B53,[1]Sheet1!B$4:K$8446,9,0)</f>
        <v>80</v>
      </c>
      <c r="K53" s="26" t="str">
        <f t="shared" si="1"/>
        <v>Tốt</v>
      </c>
    </row>
    <row r="54" spans="1:11" ht="15.75" x14ac:dyDescent="0.25">
      <c r="A54" s="14">
        <v>42</v>
      </c>
      <c r="B54" s="28" t="s">
        <v>807</v>
      </c>
      <c r="C54" s="23" t="s">
        <v>808</v>
      </c>
      <c r="D54" s="24">
        <v>38894</v>
      </c>
      <c r="E54" s="25">
        <f>VLOOKUP(B54,[1]Sheet1!B$4:L$8446,4,0)</f>
        <v>90</v>
      </c>
      <c r="F54" s="25">
        <f>VLOOKUP(B54,[1]Sheet1!B$4:F$8446,5,0)</f>
        <v>90</v>
      </c>
      <c r="G54" s="25">
        <f>VLOOKUP(B54,[1]Sheet1!B$4:J$8446,6,0)</f>
        <v>90</v>
      </c>
      <c r="H54" s="25">
        <f>VLOOKUP(B54,[1]Sheet1!B$4:H$8446,7,0)</f>
        <v>90</v>
      </c>
      <c r="I54" s="26" t="str">
        <f t="shared" si="0"/>
        <v>Xuất sắc</v>
      </c>
      <c r="J54" s="25">
        <f>VLOOKUP(B54,[1]Sheet1!B$4:K$8446,9,0)</f>
        <v>90</v>
      </c>
      <c r="K54" s="26" t="str">
        <f t="shared" si="1"/>
        <v>Xuất sắc</v>
      </c>
    </row>
    <row r="56" spans="1:11" x14ac:dyDescent="0.2">
      <c r="A56" s="32" t="s">
        <v>809</v>
      </c>
      <c r="B56" s="32"/>
      <c r="C56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EF2D-78BB-48D2-B853-4F017384D42C}">
  <dimension ref="A1:K54"/>
  <sheetViews>
    <sheetView topLeftCell="A31" workbookViewId="0">
      <selection activeCell="O22" sqref="O22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style="12" customWidth="1"/>
    <col min="5" max="5" width="6.875" bestFit="1" customWidth="1"/>
    <col min="6" max="6" width="6.625" customWidth="1"/>
    <col min="7" max="7" width="6.875" customWidth="1"/>
    <col min="8" max="8" width="6.625" customWidth="1"/>
    <col min="9" max="9" width="10.375" customWidth="1"/>
    <col min="10" max="10" width="6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1046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customHeight="1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810</v>
      </c>
      <c r="C13" s="23" t="s">
        <v>811</v>
      </c>
      <c r="D13" s="27">
        <v>38735</v>
      </c>
      <c r="E13" s="25">
        <f>VLOOKUP(B13,[1]Sheet1!B$4:L$8446,4,0)</f>
        <v>98</v>
      </c>
      <c r="F13" s="25">
        <f>VLOOKUP(B13,[1]Sheet1!B$4:F$8446,5,0)</f>
        <v>98</v>
      </c>
      <c r="G13" s="25">
        <f>VLOOKUP(B13,[1]Sheet1!B$4:J$8446,6,0)</f>
        <v>98</v>
      </c>
      <c r="H13" s="25">
        <f>VLOOKUP(B13,[1]Sheet1!B$4:H$8446,7,0)</f>
        <v>98</v>
      </c>
      <c r="I13" s="26" t="str">
        <f t="shared" ref="I13:I52" si="0">IF(H13&gt;=90,"Xuất sắc",IF(H13&gt;=80,"Tốt", IF(H13&gt;=65,"Khá",IF(H13&gt;=50,"Trung bình", IF(H13&gt;=35, "Yếu", "Kém")))))</f>
        <v>Xuất sắc</v>
      </c>
      <c r="J13" s="25">
        <f>VLOOKUP(B13,[1]Sheet1!B$4:K$8446,9,0)</f>
        <v>98</v>
      </c>
      <c r="K13" s="26" t="str">
        <f t="shared" ref="K13:K52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8" t="s">
        <v>812</v>
      </c>
      <c r="C14" s="23" t="s">
        <v>813</v>
      </c>
      <c r="D14" s="27">
        <v>38736</v>
      </c>
      <c r="E14" s="25">
        <f>VLOOKUP(B14,[1]Sheet1!B$4:L$8446,4,0)</f>
        <v>70</v>
      </c>
      <c r="F14" s="25">
        <f>VLOOKUP(B14,[1]Sheet1!B$4:F$8446,5,0)</f>
        <v>80</v>
      </c>
      <c r="G14" s="25">
        <f>VLOOKUP(B14,[1]Sheet1!B$4:J$8446,6,0)</f>
        <v>80</v>
      </c>
      <c r="H14" s="25">
        <f>VLOOKUP(B14,[1]Sheet1!B$4:H$8446,7,0)</f>
        <v>80</v>
      </c>
      <c r="I14" s="26" t="str">
        <f t="shared" si="0"/>
        <v>Tốt</v>
      </c>
      <c r="J14" s="25">
        <f>VLOOKUP(B14,[1]Sheet1!B$4:K$8446,9,0)</f>
        <v>80</v>
      </c>
      <c r="K14" s="26" t="str">
        <f t="shared" si="1"/>
        <v>Tốt</v>
      </c>
    </row>
    <row r="15" spans="1:11" ht="15.75" x14ac:dyDescent="0.25">
      <c r="A15" s="14">
        <v>3</v>
      </c>
      <c r="B15" s="28" t="s">
        <v>814</v>
      </c>
      <c r="C15" s="23" t="s">
        <v>815</v>
      </c>
      <c r="D15" s="27">
        <v>38391</v>
      </c>
      <c r="E15" s="25">
        <f>VLOOKUP(B15,[1]Sheet1!B$4:L$8446,4,0)</f>
        <v>70</v>
      </c>
      <c r="F15" s="25">
        <f>VLOOKUP(B15,[1]Sheet1!B$4:F$8446,5,0)</f>
        <v>90</v>
      </c>
      <c r="G15" s="25">
        <f>VLOOKUP(B15,[1]Sheet1!B$4:J$8446,6,0)</f>
        <v>90</v>
      </c>
      <c r="H15" s="25">
        <f>VLOOKUP(B15,[1]Sheet1!B$4:H$8446,7,0)</f>
        <v>90</v>
      </c>
      <c r="I15" s="26" t="str">
        <f t="shared" si="0"/>
        <v>Xuất sắc</v>
      </c>
      <c r="J15" s="25">
        <f>VLOOKUP(B15,[1]Sheet1!B$4:K$8446,9,0)</f>
        <v>90</v>
      </c>
      <c r="K15" s="26" t="str">
        <f t="shared" si="1"/>
        <v>Xuất sắc</v>
      </c>
    </row>
    <row r="16" spans="1:11" ht="15.75" x14ac:dyDescent="0.25">
      <c r="A16" s="14">
        <v>4</v>
      </c>
      <c r="B16" s="28" t="s">
        <v>816</v>
      </c>
      <c r="C16" s="23" t="s">
        <v>817</v>
      </c>
      <c r="D16" s="27">
        <v>39034</v>
      </c>
      <c r="E16" s="25">
        <f>VLOOKUP(B16,[1]Sheet1!B$4:L$8446,4,0)</f>
        <v>84</v>
      </c>
      <c r="F16" s="25">
        <f>VLOOKUP(B16,[1]Sheet1!B$4:F$8446,5,0)</f>
        <v>84</v>
      </c>
      <c r="G16" s="25">
        <f>VLOOKUP(B16,[1]Sheet1!B$4:J$8446,6,0)</f>
        <v>70</v>
      </c>
      <c r="H16" s="25">
        <f>VLOOKUP(B16,[1]Sheet1!B$4:H$8446,7,0)</f>
        <v>70</v>
      </c>
      <c r="I16" s="26" t="str">
        <f t="shared" si="0"/>
        <v>Khá</v>
      </c>
      <c r="J16" s="25">
        <f>VLOOKUP(B16,[1]Sheet1!B$4:K$8446,9,0)</f>
        <v>70</v>
      </c>
      <c r="K16" s="26" t="str">
        <f t="shared" si="1"/>
        <v>Khá</v>
      </c>
    </row>
    <row r="17" spans="1:11" ht="15.75" x14ac:dyDescent="0.25">
      <c r="A17" s="14">
        <v>5</v>
      </c>
      <c r="B17" s="28" t="s">
        <v>818</v>
      </c>
      <c r="C17" s="23" t="s">
        <v>819</v>
      </c>
      <c r="D17" s="27">
        <v>38799</v>
      </c>
      <c r="E17" s="25">
        <f>VLOOKUP(B17,[1]Sheet1!B$4:L$8446,4,0)</f>
        <v>94</v>
      </c>
      <c r="F17" s="25">
        <f>VLOOKUP(B17,[1]Sheet1!B$4:F$8446,5,0)</f>
        <v>94</v>
      </c>
      <c r="G17" s="25">
        <f>VLOOKUP(B17,[1]Sheet1!B$4:J$8446,6,0)</f>
        <v>94</v>
      </c>
      <c r="H17" s="25">
        <f>VLOOKUP(B17,[1]Sheet1!B$4:H$8446,7,0)</f>
        <v>94</v>
      </c>
      <c r="I17" s="26" t="str">
        <f t="shared" si="0"/>
        <v>Xuất sắc</v>
      </c>
      <c r="J17" s="25">
        <f>VLOOKUP(B17,[1]Sheet1!B$4:K$8446,9,0)</f>
        <v>94</v>
      </c>
      <c r="K17" s="26" t="str">
        <f t="shared" si="1"/>
        <v>Xuất sắc</v>
      </c>
    </row>
    <row r="18" spans="1:11" ht="15.75" x14ac:dyDescent="0.25">
      <c r="A18" s="14">
        <v>6</v>
      </c>
      <c r="B18" s="28" t="s">
        <v>820</v>
      </c>
      <c r="C18" s="23" t="s">
        <v>821</v>
      </c>
      <c r="D18" s="27">
        <v>38994</v>
      </c>
      <c r="E18" s="25">
        <f>VLOOKUP(B18,[1]Sheet1!B$4:L$8446,4,0)</f>
        <v>92</v>
      </c>
      <c r="F18" s="25">
        <f>VLOOKUP(B18,[1]Sheet1!B$4:F$8446,5,0)</f>
        <v>92</v>
      </c>
      <c r="G18" s="25">
        <f>VLOOKUP(B18,[1]Sheet1!B$4:J$8446,6,0)</f>
        <v>92</v>
      </c>
      <c r="H18" s="25">
        <f>VLOOKUP(B18,[1]Sheet1!B$4:H$8446,7,0)</f>
        <v>92</v>
      </c>
      <c r="I18" s="26" t="str">
        <f t="shared" si="0"/>
        <v>Xuất sắc</v>
      </c>
      <c r="J18" s="25">
        <f>VLOOKUP(B18,[1]Sheet1!B$4:K$8446,9,0)</f>
        <v>92</v>
      </c>
      <c r="K18" s="26" t="str">
        <f t="shared" si="1"/>
        <v>Xuất sắc</v>
      </c>
    </row>
    <row r="19" spans="1:11" ht="15.75" x14ac:dyDescent="0.25">
      <c r="A19" s="14">
        <v>7</v>
      </c>
      <c r="B19" s="28" t="s">
        <v>826</v>
      </c>
      <c r="C19" s="23" t="s">
        <v>827</v>
      </c>
      <c r="D19" s="27">
        <v>38912</v>
      </c>
      <c r="E19" s="25">
        <f>VLOOKUP(B19,[1]Sheet1!B$4:L$8446,4,0)</f>
        <v>98</v>
      </c>
      <c r="F19" s="25">
        <f>VLOOKUP(B19,[1]Sheet1!B$4:F$8446,5,0)</f>
        <v>98</v>
      </c>
      <c r="G19" s="25">
        <f>VLOOKUP(B19,[1]Sheet1!B$4:J$8446,6,0)</f>
        <v>98</v>
      </c>
      <c r="H19" s="25">
        <f>VLOOKUP(B19,[1]Sheet1!B$4:H$8446,7,0)</f>
        <v>98</v>
      </c>
      <c r="I19" s="26" t="str">
        <f t="shared" si="0"/>
        <v>Xuất sắc</v>
      </c>
      <c r="J19" s="25">
        <f>VLOOKUP(B19,[1]Sheet1!B$4:K$8446,9,0)</f>
        <v>98</v>
      </c>
      <c r="K19" s="26" t="str">
        <f t="shared" si="1"/>
        <v>Xuất sắc</v>
      </c>
    </row>
    <row r="20" spans="1:11" ht="15.75" x14ac:dyDescent="0.25">
      <c r="A20" s="14">
        <v>8</v>
      </c>
      <c r="B20" s="28" t="s">
        <v>828</v>
      </c>
      <c r="C20" s="23" t="s">
        <v>829</v>
      </c>
      <c r="D20" s="27">
        <v>38725</v>
      </c>
      <c r="E20" s="25">
        <f>VLOOKUP(B20,[1]Sheet1!B$4:L$8446,4,0)</f>
        <v>100</v>
      </c>
      <c r="F20" s="25">
        <f>VLOOKUP(B20,[1]Sheet1!B$4:F$8446,5,0)</f>
        <v>100</v>
      </c>
      <c r="G20" s="25">
        <f>VLOOKUP(B20,[1]Sheet1!B$4:J$8446,6,0)</f>
        <v>100</v>
      </c>
      <c r="H20" s="25">
        <f>VLOOKUP(B20,[1]Sheet1!B$4:H$8446,7,0)</f>
        <v>100</v>
      </c>
      <c r="I20" s="26" t="str">
        <f t="shared" si="0"/>
        <v>Xuất sắc</v>
      </c>
      <c r="J20" s="25">
        <f>VLOOKUP(B20,[1]Sheet1!B$4:K$8446,9,0)</f>
        <v>100</v>
      </c>
      <c r="K20" s="26" t="str">
        <f t="shared" si="1"/>
        <v>Xuất sắc</v>
      </c>
    </row>
    <row r="21" spans="1:11" ht="15.75" x14ac:dyDescent="0.25">
      <c r="A21" s="14">
        <v>9</v>
      </c>
      <c r="B21" s="28" t="s">
        <v>822</v>
      </c>
      <c r="C21" s="23" t="s">
        <v>823</v>
      </c>
      <c r="D21" s="27">
        <v>38719</v>
      </c>
      <c r="E21" s="25">
        <f>VLOOKUP(B21,[1]Sheet1!B$4:L$8446,4,0)</f>
        <v>85</v>
      </c>
      <c r="F21" s="25">
        <f>VLOOKUP(B21,[1]Sheet1!B$4:F$8446,5,0)</f>
        <v>90</v>
      </c>
      <c r="G21" s="25">
        <f>VLOOKUP(B21,[1]Sheet1!B$4:J$8446,6,0)</f>
        <v>90</v>
      </c>
      <c r="H21" s="25">
        <f>VLOOKUP(B21,[1]Sheet1!B$4:H$8446,7,0)</f>
        <v>90</v>
      </c>
      <c r="I21" s="26" t="str">
        <f t="shared" si="0"/>
        <v>Xuất sắc</v>
      </c>
      <c r="J21" s="25">
        <f>VLOOKUP(B21,[1]Sheet1!B$4:K$8446,9,0)</f>
        <v>90</v>
      </c>
      <c r="K21" s="26" t="str">
        <f t="shared" si="1"/>
        <v>Xuất sắc</v>
      </c>
    </row>
    <row r="22" spans="1:11" ht="15.75" x14ac:dyDescent="0.25">
      <c r="A22" s="14">
        <v>10</v>
      </c>
      <c r="B22" s="28" t="s">
        <v>824</v>
      </c>
      <c r="C22" s="23" t="s">
        <v>825</v>
      </c>
      <c r="D22" s="27">
        <v>38756</v>
      </c>
      <c r="E22" s="25">
        <f>VLOOKUP(B22,[1]Sheet1!B$4:L$8446,4,0)</f>
        <v>90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4">
        <v>11</v>
      </c>
      <c r="B23" s="28" t="s">
        <v>830</v>
      </c>
      <c r="C23" s="23" t="s">
        <v>831</v>
      </c>
      <c r="D23" s="27">
        <v>39041</v>
      </c>
      <c r="E23" s="25">
        <f>VLOOKUP(B23,[1]Sheet1!B$4:L$8446,4,0)</f>
        <v>80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4">
        <v>12</v>
      </c>
      <c r="B24" s="28" t="s">
        <v>832</v>
      </c>
      <c r="C24" s="23" t="s">
        <v>833</v>
      </c>
      <c r="D24" s="27">
        <v>38908</v>
      </c>
      <c r="E24" s="25">
        <f>VLOOKUP(B24,[1]Sheet1!B$4:L$8446,4,0)</f>
        <v>92</v>
      </c>
      <c r="F24" s="25">
        <f>VLOOKUP(B24,[1]Sheet1!B$4:F$8446,5,0)</f>
        <v>92</v>
      </c>
      <c r="G24" s="25">
        <f>VLOOKUP(B24,[1]Sheet1!B$4:J$8446,6,0)</f>
        <v>92</v>
      </c>
      <c r="H24" s="25">
        <f>VLOOKUP(B24,[1]Sheet1!B$4:H$8446,7,0)</f>
        <v>92</v>
      </c>
      <c r="I24" s="26" t="str">
        <f t="shared" si="0"/>
        <v>Xuất sắc</v>
      </c>
      <c r="J24" s="25">
        <f>VLOOKUP(B24,[1]Sheet1!B$4:K$8446,9,0)</f>
        <v>92</v>
      </c>
      <c r="K24" s="26" t="str">
        <f t="shared" si="1"/>
        <v>Xuất sắc</v>
      </c>
    </row>
    <row r="25" spans="1:11" ht="15.75" x14ac:dyDescent="0.25">
      <c r="A25" s="14">
        <v>13</v>
      </c>
      <c r="B25" s="28" t="s">
        <v>834</v>
      </c>
      <c r="C25" s="23" t="s">
        <v>835</v>
      </c>
      <c r="D25" s="27">
        <v>39043</v>
      </c>
      <c r="E25" s="25">
        <f>VLOOKUP(B25,[1]Sheet1!B$4:L$8446,4,0)</f>
        <v>70</v>
      </c>
      <c r="F25" s="25">
        <f>VLOOKUP(B25,[1]Sheet1!B$4:F$8446,5,0)</f>
        <v>80</v>
      </c>
      <c r="G25" s="25">
        <f>VLOOKUP(B25,[1]Sheet1!B$4:J$8446,6,0)</f>
        <v>80</v>
      </c>
      <c r="H25" s="25">
        <f>VLOOKUP(B25,[1]Sheet1!B$4:H$8446,7,0)</f>
        <v>80</v>
      </c>
      <c r="I25" s="26" t="str">
        <f t="shared" si="0"/>
        <v>Tốt</v>
      </c>
      <c r="J25" s="25">
        <f>VLOOKUP(B25,[1]Sheet1!B$4:K$8446,9,0)</f>
        <v>80</v>
      </c>
      <c r="K25" s="26" t="str">
        <f t="shared" si="1"/>
        <v>Tốt</v>
      </c>
    </row>
    <row r="26" spans="1:11" ht="15.75" x14ac:dyDescent="0.25">
      <c r="A26" s="14">
        <v>14</v>
      </c>
      <c r="B26" s="28" t="s">
        <v>836</v>
      </c>
      <c r="C26" s="23" t="s">
        <v>837</v>
      </c>
      <c r="D26" s="27">
        <v>38841</v>
      </c>
      <c r="E26" s="25">
        <f>VLOOKUP(B26,[1]Sheet1!B$4:L$8446,4,0)</f>
        <v>85</v>
      </c>
      <c r="F26" s="25">
        <f>VLOOKUP(B26,[1]Sheet1!B$4:F$8446,5,0)</f>
        <v>77</v>
      </c>
      <c r="G26" s="25">
        <f>VLOOKUP(B26,[1]Sheet1!B$4:J$8446,6,0)</f>
        <v>77</v>
      </c>
      <c r="H26" s="25">
        <f>VLOOKUP(B26,[1]Sheet1!B$4:H$8446,7,0)</f>
        <v>77</v>
      </c>
      <c r="I26" s="26" t="str">
        <f t="shared" si="0"/>
        <v>Khá</v>
      </c>
      <c r="J26" s="25">
        <f>VLOOKUP(B26,[1]Sheet1!B$4:K$8446,9,0)</f>
        <v>77</v>
      </c>
      <c r="K26" s="26" t="str">
        <f t="shared" si="1"/>
        <v>Khá</v>
      </c>
    </row>
    <row r="27" spans="1:11" ht="15.75" x14ac:dyDescent="0.25">
      <c r="A27" s="14">
        <v>15</v>
      </c>
      <c r="B27" s="28" t="s">
        <v>838</v>
      </c>
      <c r="C27" s="23" t="s">
        <v>109</v>
      </c>
      <c r="D27" s="27">
        <v>38797</v>
      </c>
      <c r="E27" s="25">
        <f>VLOOKUP(B27,[1]Sheet1!B$4:L$8446,4,0)</f>
        <v>82</v>
      </c>
      <c r="F27" s="25">
        <f>VLOOKUP(B27,[1]Sheet1!B$4:F$8446,5,0)</f>
        <v>87</v>
      </c>
      <c r="G27" s="25">
        <f>VLOOKUP(B27,[1]Sheet1!B$4:J$8446,6,0)</f>
        <v>87</v>
      </c>
      <c r="H27" s="25">
        <f>VLOOKUP(B27,[1]Sheet1!B$4:H$8446,7,0)</f>
        <v>87</v>
      </c>
      <c r="I27" s="26" t="str">
        <f t="shared" si="0"/>
        <v>Tốt</v>
      </c>
      <c r="J27" s="25">
        <f>VLOOKUP(B27,[1]Sheet1!B$4:K$8446,9,0)</f>
        <v>87</v>
      </c>
      <c r="K27" s="26" t="str">
        <f t="shared" si="1"/>
        <v>Tốt</v>
      </c>
    </row>
    <row r="28" spans="1:11" ht="15.75" x14ac:dyDescent="0.25">
      <c r="A28" s="14">
        <v>16</v>
      </c>
      <c r="B28" s="28" t="s">
        <v>839</v>
      </c>
      <c r="C28" s="23" t="s">
        <v>840</v>
      </c>
      <c r="D28" s="27">
        <v>39060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843</v>
      </c>
      <c r="C29" s="23" t="s">
        <v>844</v>
      </c>
      <c r="D29" s="27">
        <v>38982</v>
      </c>
      <c r="E29" s="25">
        <f>VLOOKUP(B29,[1]Sheet1!B$4:L$8446,4,0)</f>
        <v>87</v>
      </c>
      <c r="F29" s="25">
        <f>VLOOKUP(B29,[1]Sheet1!B$4:F$8446,5,0)</f>
        <v>79</v>
      </c>
      <c r="G29" s="25">
        <f>VLOOKUP(B29,[1]Sheet1!B$4:J$8446,6,0)</f>
        <v>79</v>
      </c>
      <c r="H29" s="25">
        <f>VLOOKUP(B29,[1]Sheet1!B$4:H$8446,7,0)</f>
        <v>79</v>
      </c>
      <c r="I29" s="26" t="str">
        <f t="shared" si="0"/>
        <v>Khá</v>
      </c>
      <c r="J29" s="25">
        <f>VLOOKUP(B29,[1]Sheet1!B$4:K$8446,9,0)</f>
        <v>79</v>
      </c>
      <c r="K29" s="26" t="str">
        <f t="shared" si="1"/>
        <v>Khá</v>
      </c>
    </row>
    <row r="30" spans="1:11" ht="15.75" x14ac:dyDescent="0.25">
      <c r="A30" s="14">
        <v>18</v>
      </c>
      <c r="B30" s="28" t="s">
        <v>841</v>
      </c>
      <c r="C30" s="23" t="s">
        <v>842</v>
      </c>
      <c r="D30" s="27">
        <v>38788</v>
      </c>
      <c r="E30" s="25">
        <f>VLOOKUP(B30,[1]Sheet1!B$4:L$8446,4,0)</f>
        <v>90</v>
      </c>
      <c r="F30" s="25">
        <f>VLOOKUP(B30,[1]Sheet1!B$4:F$8446,5,0)</f>
        <v>90</v>
      </c>
      <c r="G30" s="25">
        <f>VLOOKUP(B30,[1]Sheet1!B$4:J$8446,6,0)</f>
        <v>90</v>
      </c>
      <c r="H30" s="25">
        <f>VLOOKUP(B30,[1]Sheet1!B$4:H$8446,7,0)</f>
        <v>90</v>
      </c>
      <c r="I30" s="26" t="str">
        <f t="shared" si="0"/>
        <v>Xuất sắc</v>
      </c>
      <c r="J30" s="25">
        <f>VLOOKUP(B30,[1]Sheet1!B$4:K$8446,9,0)</f>
        <v>90</v>
      </c>
      <c r="K30" s="26" t="str">
        <f t="shared" si="1"/>
        <v>Xuất sắc</v>
      </c>
    </row>
    <row r="31" spans="1:11" ht="15.75" x14ac:dyDescent="0.25">
      <c r="A31" s="14">
        <v>19</v>
      </c>
      <c r="B31" s="28" t="s">
        <v>845</v>
      </c>
      <c r="C31" s="23" t="s">
        <v>846</v>
      </c>
      <c r="D31" s="27">
        <v>38847</v>
      </c>
      <c r="E31" s="25">
        <f>VLOOKUP(B31,[1]Sheet1!B$4:L$8446,4,0)</f>
        <v>88</v>
      </c>
      <c r="F31" s="25">
        <f>VLOOKUP(B31,[1]Sheet1!B$4:F$8446,5,0)</f>
        <v>88</v>
      </c>
      <c r="G31" s="25">
        <f>VLOOKUP(B31,[1]Sheet1!B$4:J$8446,6,0)</f>
        <v>88</v>
      </c>
      <c r="H31" s="25">
        <f>VLOOKUP(B31,[1]Sheet1!B$4:H$8446,7,0)</f>
        <v>88</v>
      </c>
      <c r="I31" s="26" t="str">
        <f t="shared" si="0"/>
        <v>Tốt</v>
      </c>
      <c r="J31" s="25">
        <f>VLOOKUP(B31,[1]Sheet1!B$4:K$8446,9,0)</f>
        <v>88</v>
      </c>
      <c r="K31" s="26" t="str">
        <f t="shared" si="1"/>
        <v>Tốt</v>
      </c>
    </row>
    <row r="32" spans="1:11" ht="15.75" x14ac:dyDescent="0.25">
      <c r="A32" s="14">
        <v>20</v>
      </c>
      <c r="B32" s="28" t="s">
        <v>847</v>
      </c>
      <c r="C32" s="23" t="s">
        <v>848</v>
      </c>
      <c r="D32" s="27">
        <v>38849</v>
      </c>
      <c r="E32" s="25">
        <f>VLOOKUP(B32,[1]Sheet1!B$4:L$8446,4,0)</f>
        <v>80</v>
      </c>
      <c r="F32" s="25">
        <f>VLOOKUP(B32,[1]Sheet1!B$4:F$8446,5,0)</f>
        <v>80</v>
      </c>
      <c r="G32" s="25">
        <f>VLOOKUP(B32,[1]Sheet1!B$4:J$8446,6,0)</f>
        <v>80</v>
      </c>
      <c r="H32" s="25">
        <f>VLOOKUP(B32,[1]Sheet1!B$4:H$8446,7,0)</f>
        <v>80</v>
      </c>
      <c r="I32" s="26" t="str">
        <f t="shared" si="0"/>
        <v>Tốt</v>
      </c>
      <c r="J32" s="25">
        <f>VLOOKUP(B32,[1]Sheet1!B$4:K$8446,9,0)</f>
        <v>80</v>
      </c>
      <c r="K32" s="26" t="str">
        <f t="shared" si="1"/>
        <v>Tốt</v>
      </c>
    </row>
    <row r="33" spans="1:11" ht="15.75" x14ac:dyDescent="0.25">
      <c r="A33" s="14">
        <v>21</v>
      </c>
      <c r="B33" s="28" t="s">
        <v>849</v>
      </c>
      <c r="C33" s="23" t="s">
        <v>850</v>
      </c>
      <c r="D33" s="27">
        <v>38947</v>
      </c>
      <c r="E33" s="25">
        <f>VLOOKUP(B33,[1]Sheet1!B$4:L$8446,4,0)</f>
        <v>90</v>
      </c>
      <c r="F33" s="25">
        <f>VLOOKUP(B33,[1]Sheet1!B$4:F$8446,5,0)</f>
        <v>90</v>
      </c>
      <c r="G33" s="25">
        <f>VLOOKUP(B33,[1]Sheet1!B$4:J$8446,6,0)</f>
        <v>90</v>
      </c>
      <c r="H33" s="25">
        <f>VLOOKUP(B33,[1]Sheet1!B$4:H$8446,7,0)</f>
        <v>90</v>
      </c>
      <c r="I33" s="26" t="str">
        <f t="shared" si="0"/>
        <v>Xuất sắc</v>
      </c>
      <c r="J33" s="25">
        <f>VLOOKUP(B33,[1]Sheet1!B$4:K$8446,9,0)</f>
        <v>90</v>
      </c>
      <c r="K33" s="26" t="str">
        <f t="shared" si="1"/>
        <v>Xuất sắc</v>
      </c>
    </row>
    <row r="34" spans="1:11" ht="15.75" x14ac:dyDescent="0.25">
      <c r="A34" s="14">
        <v>22</v>
      </c>
      <c r="B34" s="28" t="s">
        <v>851</v>
      </c>
      <c r="C34" s="23" t="s">
        <v>852</v>
      </c>
      <c r="D34" s="27">
        <v>38975</v>
      </c>
      <c r="E34" s="25">
        <f>VLOOKUP(B34,[1]Sheet1!B$4:L$8446,4,0)</f>
        <v>85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4">
        <v>23</v>
      </c>
      <c r="B35" s="28" t="s">
        <v>853</v>
      </c>
      <c r="C35" s="23" t="s">
        <v>854</v>
      </c>
      <c r="D35" s="27">
        <v>38925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4">
        <v>24</v>
      </c>
      <c r="B36" s="28" t="s">
        <v>855</v>
      </c>
      <c r="C36" s="23" t="s">
        <v>856</v>
      </c>
      <c r="D36" s="27">
        <v>38733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857</v>
      </c>
      <c r="C37" s="23" t="s">
        <v>858</v>
      </c>
      <c r="D37" s="27">
        <v>39011</v>
      </c>
      <c r="E37" s="25">
        <f>VLOOKUP(B37,[1]Sheet1!B$4:L$8446,4,0)</f>
        <v>75</v>
      </c>
      <c r="F37" s="25">
        <f>VLOOKUP(B37,[1]Sheet1!B$4:F$8446,5,0)</f>
        <v>77</v>
      </c>
      <c r="G37" s="25">
        <f>VLOOKUP(B37,[1]Sheet1!B$4:J$8446,6,0)</f>
        <v>77</v>
      </c>
      <c r="H37" s="25">
        <f>VLOOKUP(B37,[1]Sheet1!B$4:H$8446,7,0)</f>
        <v>77</v>
      </c>
      <c r="I37" s="26" t="str">
        <f t="shared" si="0"/>
        <v>Khá</v>
      </c>
      <c r="J37" s="25">
        <f>VLOOKUP(B37,[1]Sheet1!B$4:K$8446,9,0)</f>
        <v>77</v>
      </c>
      <c r="K37" s="26" t="str">
        <f t="shared" si="1"/>
        <v>Khá</v>
      </c>
    </row>
    <row r="38" spans="1:11" ht="15.75" x14ac:dyDescent="0.25">
      <c r="A38" s="14">
        <v>26</v>
      </c>
      <c r="B38" s="28" t="s">
        <v>859</v>
      </c>
      <c r="C38" s="23" t="s">
        <v>212</v>
      </c>
      <c r="D38" s="27">
        <v>38596</v>
      </c>
      <c r="E38" s="25">
        <f>VLOOKUP(B38,[1]Sheet1!B$4:L$8446,4,0)</f>
        <v>92</v>
      </c>
      <c r="F38" s="25">
        <f>VLOOKUP(B38,[1]Sheet1!B$4:F$8446,5,0)</f>
        <v>92</v>
      </c>
      <c r="G38" s="25">
        <f>VLOOKUP(B38,[1]Sheet1!B$4:J$8446,6,0)</f>
        <v>92</v>
      </c>
      <c r="H38" s="25">
        <f>VLOOKUP(B38,[1]Sheet1!B$4:H$8446,7,0)</f>
        <v>92</v>
      </c>
      <c r="I38" s="26" t="str">
        <f t="shared" si="0"/>
        <v>Xuất sắc</v>
      </c>
      <c r="J38" s="25">
        <f>VLOOKUP(B38,[1]Sheet1!B$4:K$8446,9,0)</f>
        <v>92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860</v>
      </c>
      <c r="C39" s="23" t="s">
        <v>780</v>
      </c>
      <c r="D39" s="27">
        <v>38863</v>
      </c>
      <c r="E39" s="25">
        <f>VLOOKUP(B39,[1]Sheet1!B$4:L$8446,4,0)</f>
        <v>96</v>
      </c>
      <c r="F39" s="25">
        <f>VLOOKUP(B39,[1]Sheet1!B$4:F$8446,5,0)</f>
        <v>96</v>
      </c>
      <c r="G39" s="25">
        <f>VLOOKUP(B39,[1]Sheet1!B$4:J$8446,6,0)</f>
        <v>96</v>
      </c>
      <c r="H39" s="25">
        <f>VLOOKUP(B39,[1]Sheet1!B$4:H$8446,7,0)</f>
        <v>96</v>
      </c>
      <c r="I39" s="26" t="str">
        <f t="shared" si="0"/>
        <v>Xuất sắc</v>
      </c>
      <c r="J39" s="25">
        <f>VLOOKUP(B39,[1]Sheet1!B$4:K$8446,9,0)</f>
        <v>96</v>
      </c>
      <c r="K39" s="26" t="str">
        <f t="shared" si="1"/>
        <v>Xuất sắc</v>
      </c>
    </row>
    <row r="40" spans="1:11" ht="15.75" x14ac:dyDescent="0.25">
      <c r="A40" s="14">
        <v>28</v>
      </c>
      <c r="B40" s="28" t="s">
        <v>861</v>
      </c>
      <c r="C40" s="23" t="s">
        <v>862</v>
      </c>
      <c r="D40" s="27">
        <v>38980</v>
      </c>
      <c r="E40" s="25">
        <f>VLOOKUP(B40,[1]Sheet1!B$4:L$8446,4,0)</f>
        <v>85</v>
      </c>
      <c r="F40" s="25">
        <f>VLOOKUP(B40,[1]Sheet1!B$4:F$8446,5,0)</f>
        <v>75</v>
      </c>
      <c r="G40" s="25">
        <f>VLOOKUP(B40,[1]Sheet1!B$4:J$8446,6,0)</f>
        <v>75</v>
      </c>
      <c r="H40" s="25">
        <f>VLOOKUP(B40,[1]Sheet1!B$4:H$8446,7,0)</f>
        <v>75</v>
      </c>
      <c r="I40" s="26" t="str">
        <f t="shared" si="0"/>
        <v>Khá</v>
      </c>
      <c r="J40" s="25">
        <f>VLOOKUP(B40,[1]Sheet1!B$4:K$8446,9,0)</f>
        <v>75</v>
      </c>
      <c r="K40" s="26" t="str">
        <f t="shared" si="1"/>
        <v>Khá</v>
      </c>
    </row>
    <row r="41" spans="1:11" ht="15.75" x14ac:dyDescent="0.25">
      <c r="A41" s="14">
        <v>29</v>
      </c>
      <c r="B41" s="28" t="s">
        <v>863</v>
      </c>
      <c r="C41" s="23" t="s">
        <v>864</v>
      </c>
      <c r="D41" s="27">
        <v>39014</v>
      </c>
      <c r="E41" s="25">
        <f>VLOOKUP(B41,[1]Sheet1!B$4:L$8446,4,0)</f>
        <v>92</v>
      </c>
      <c r="F41" s="25">
        <f>VLOOKUP(B41,[1]Sheet1!B$4:F$8446,5,0)</f>
        <v>92</v>
      </c>
      <c r="G41" s="25">
        <f>VLOOKUP(B41,[1]Sheet1!B$4:J$8446,6,0)</f>
        <v>92</v>
      </c>
      <c r="H41" s="25">
        <f>VLOOKUP(B41,[1]Sheet1!B$4:H$8446,7,0)</f>
        <v>92</v>
      </c>
      <c r="I41" s="26" t="str">
        <f t="shared" si="0"/>
        <v>Xuất sắc</v>
      </c>
      <c r="J41" s="25">
        <f>VLOOKUP(B41,[1]Sheet1!B$4:K$8446,9,0)</f>
        <v>92</v>
      </c>
      <c r="K41" s="26" t="str">
        <f t="shared" si="1"/>
        <v>Xuất sắc</v>
      </c>
    </row>
    <row r="42" spans="1:11" ht="15.75" x14ac:dyDescent="0.25">
      <c r="A42" s="14">
        <v>30</v>
      </c>
      <c r="B42" s="28" t="s">
        <v>865</v>
      </c>
      <c r="C42" s="23" t="s">
        <v>425</v>
      </c>
      <c r="D42" s="27">
        <v>38846</v>
      </c>
      <c r="E42" s="25">
        <f>VLOOKUP(B42,[1]Sheet1!B$4:L$8446,4,0)</f>
        <v>85</v>
      </c>
      <c r="F42" s="25">
        <f>VLOOKUP(B42,[1]Sheet1!B$4:F$8446,5,0)</f>
        <v>90</v>
      </c>
      <c r="G42" s="25">
        <f>VLOOKUP(B42,[1]Sheet1!B$4:J$8446,6,0)</f>
        <v>90</v>
      </c>
      <c r="H42" s="25">
        <f>VLOOKUP(B42,[1]Sheet1!B$4:H$8446,7,0)</f>
        <v>90</v>
      </c>
      <c r="I42" s="26" t="str">
        <f t="shared" si="0"/>
        <v>Xuất sắc</v>
      </c>
      <c r="J42" s="25">
        <f>VLOOKUP(B42,[1]Sheet1!B$4:K$8446,9,0)</f>
        <v>90</v>
      </c>
      <c r="K42" s="26" t="str">
        <f t="shared" si="1"/>
        <v>Xuất sắc</v>
      </c>
    </row>
    <row r="43" spans="1:11" ht="15.75" x14ac:dyDescent="0.25">
      <c r="A43" s="14">
        <v>31</v>
      </c>
      <c r="B43" s="28" t="s">
        <v>866</v>
      </c>
      <c r="C43" s="23" t="s">
        <v>867</v>
      </c>
      <c r="D43" s="27">
        <v>38723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4">
        <v>32</v>
      </c>
      <c r="B44" s="28" t="s">
        <v>868</v>
      </c>
      <c r="C44" s="23" t="s">
        <v>869</v>
      </c>
      <c r="D44" s="27">
        <v>38894</v>
      </c>
      <c r="E44" s="25">
        <f>VLOOKUP(B44,[1]Sheet1!B$4:L$8446,4,0)</f>
        <v>90</v>
      </c>
      <c r="F44" s="25">
        <f>VLOOKUP(B44,[1]Sheet1!B$4:F$8446,5,0)</f>
        <v>90</v>
      </c>
      <c r="G44" s="25">
        <f>VLOOKUP(B44,[1]Sheet1!B$4:J$8446,6,0)</f>
        <v>90</v>
      </c>
      <c r="H44" s="25">
        <f>VLOOKUP(B44,[1]Sheet1!B$4:H$8446,7,0)</f>
        <v>90</v>
      </c>
      <c r="I44" s="26" t="str">
        <f t="shared" si="0"/>
        <v>Xuất sắc</v>
      </c>
      <c r="J44" s="25">
        <f>VLOOKUP(B44,[1]Sheet1!B$4:K$8446,9,0)</f>
        <v>90</v>
      </c>
      <c r="K44" s="26" t="str">
        <f t="shared" si="1"/>
        <v>Xuất sắc</v>
      </c>
    </row>
    <row r="45" spans="1:11" ht="15.75" x14ac:dyDescent="0.25">
      <c r="A45" s="14">
        <v>33</v>
      </c>
      <c r="B45" s="28" t="s">
        <v>870</v>
      </c>
      <c r="C45" s="23" t="s">
        <v>871</v>
      </c>
      <c r="D45" s="27">
        <v>39043</v>
      </c>
      <c r="E45" s="25">
        <f>VLOOKUP(B45,[1]Sheet1!B$4:L$8446,4,0)</f>
        <v>92</v>
      </c>
      <c r="F45" s="25">
        <f>VLOOKUP(B45,[1]Sheet1!B$4:F$8446,5,0)</f>
        <v>92</v>
      </c>
      <c r="G45" s="25">
        <f>VLOOKUP(B45,[1]Sheet1!B$4:J$8446,6,0)</f>
        <v>92</v>
      </c>
      <c r="H45" s="25">
        <f>VLOOKUP(B45,[1]Sheet1!B$4:H$8446,7,0)</f>
        <v>92</v>
      </c>
      <c r="I45" s="26" t="str">
        <f t="shared" si="0"/>
        <v>Xuất sắc</v>
      </c>
      <c r="J45" s="25">
        <f>VLOOKUP(B45,[1]Sheet1!B$4:K$8446,9,0)</f>
        <v>92</v>
      </c>
      <c r="K45" s="26" t="str">
        <f t="shared" si="1"/>
        <v>Xuất sắc</v>
      </c>
    </row>
    <row r="46" spans="1:11" ht="15.75" x14ac:dyDescent="0.25">
      <c r="A46" s="14">
        <v>34</v>
      </c>
      <c r="B46" s="28" t="s">
        <v>872</v>
      </c>
      <c r="C46" s="23" t="s">
        <v>873</v>
      </c>
      <c r="D46" s="27">
        <v>39032</v>
      </c>
      <c r="E46" s="25">
        <f>VLOOKUP(B46,[1]Sheet1!B$4:L$8446,4,0)</f>
        <v>80</v>
      </c>
      <c r="F46" s="25">
        <f>VLOOKUP(B46,[1]Sheet1!B$4:F$8446,5,0)</f>
        <v>90</v>
      </c>
      <c r="G46" s="25">
        <f>VLOOKUP(B46,[1]Sheet1!B$4:J$8446,6,0)</f>
        <v>90</v>
      </c>
      <c r="H46" s="25">
        <f>VLOOKUP(B46,[1]Sheet1!B$4:H$8446,7,0)</f>
        <v>90</v>
      </c>
      <c r="I46" s="26" t="str">
        <f t="shared" si="0"/>
        <v>Xuất sắc</v>
      </c>
      <c r="J46" s="25">
        <f>VLOOKUP(B46,[1]Sheet1!B$4:K$8446,9,0)</f>
        <v>90</v>
      </c>
      <c r="K46" s="26" t="str">
        <f t="shared" si="1"/>
        <v>Xuất sắc</v>
      </c>
    </row>
    <row r="47" spans="1:11" ht="15.75" x14ac:dyDescent="0.25">
      <c r="A47" s="14">
        <v>35</v>
      </c>
      <c r="B47" s="28" t="s">
        <v>874</v>
      </c>
      <c r="C47" s="23" t="s">
        <v>875</v>
      </c>
      <c r="D47" s="27">
        <v>38881</v>
      </c>
      <c r="E47" s="25">
        <f>VLOOKUP(B47,[1]Sheet1!B$4:L$8446,4,0)</f>
        <v>90</v>
      </c>
      <c r="F47" s="25">
        <f>VLOOKUP(B47,[1]Sheet1!B$4:F$8446,5,0)</f>
        <v>90</v>
      </c>
      <c r="G47" s="25">
        <f>VLOOKUP(B47,[1]Sheet1!B$4:J$8446,6,0)</f>
        <v>90</v>
      </c>
      <c r="H47" s="25">
        <f>VLOOKUP(B47,[1]Sheet1!B$4:H$8446,7,0)</f>
        <v>90</v>
      </c>
      <c r="I47" s="26" t="str">
        <f t="shared" si="0"/>
        <v>Xuất sắc</v>
      </c>
      <c r="J47" s="25">
        <f>VLOOKUP(B47,[1]Sheet1!B$4:K$8446,9,0)</f>
        <v>90</v>
      </c>
      <c r="K47" s="26" t="str">
        <f t="shared" si="1"/>
        <v>Xuất sắc</v>
      </c>
    </row>
    <row r="48" spans="1:11" ht="15.75" x14ac:dyDescent="0.25">
      <c r="A48" s="14">
        <v>36</v>
      </c>
      <c r="B48" s="28" t="s">
        <v>876</v>
      </c>
      <c r="C48" s="23" t="s">
        <v>877</v>
      </c>
      <c r="D48" s="27">
        <v>38784</v>
      </c>
      <c r="E48" s="25">
        <f>VLOOKUP(B48,[1]Sheet1!B$4:L$8446,4,0)</f>
        <v>82</v>
      </c>
      <c r="F48" s="25">
        <f>VLOOKUP(B48,[1]Sheet1!B$4:F$8446,5,0)</f>
        <v>92</v>
      </c>
      <c r="G48" s="25">
        <f>VLOOKUP(B48,[1]Sheet1!B$4:J$8446,6,0)</f>
        <v>92</v>
      </c>
      <c r="H48" s="25">
        <f>VLOOKUP(B48,[1]Sheet1!B$4:H$8446,7,0)</f>
        <v>92</v>
      </c>
      <c r="I48" s="26" t="str">
        <f t="shared" si="0"/>
        <v>Xuất sắc</v>
      </c>
      <c r="J48" s="25">
        <f>VLOOKUP(B48,[1]Sheet1!B$4:K$8446,9,0)</f>
        <v>92</v>
      </c>
      <c r="K48" s="26" t="str">
        <f t="shared" si="1"/>
        <v>Xuất sắc</v>
      </c>
    </row>
    <row r="49" spans="1:11" ht="15.75" x14ac:dyDescent="0.25">
      <c r="A49" s="14">
        <v>37</v>
      </c>
      <c r="B49" s="28" t="s">
        <v>878</v>
      </c>
      <c r="C49" s="23" t="s">
        <v>879</v>
      </c>
      <c r="D49" s="27">
        <v>39079</v>
      </c>
      <c r="E49" s="25">
        <f>VLOOKUP(B49,[1]Sheet1!B$4:L$8446,4,0)</f>
        <v>94</v>
      </c>
      <c r="F49" s="25">
        <f>VLOOKUP(B49,[1]Sheet1!B$4:F$8446,5,0)</f>
        <v>94</v>
      </c>
      <c r="G49" s="25">
        <f>VLOOKUP(B49,[1]Sheet1!B$4:J$8446,6,0)</f>
        <v>94</v>
      </c>
      <c r="H49" s="25">
        <f>VLOOKUP(B49,[1]Sheet1!B$4:H$8446,7,0)</f>
        <v>94</v>
      </c>
      <c r="I49" s="26" t="str">
        <f t="shared" si="0"/>
        <v>Xuất sắc</v>
      </c>
      <c r="J49" s="25">
        <f>VLOOKUP(B49,[1]Sheet1!B$4:K$8446,9,0)</f>
        <v>94</v>
      </c>
      <c r="K49" s="26" t="str">
        <f t="shared" si="1"/>
        <v>Xuất sắc</v>
      </c>
    </row>
    <row r="50" spans="1:11" ht="15.75" x14ac:dyDescent="0.25">
      <c r="A50" s="14">
        <v>38</v>
      </c>
      <c r="B50" s="28" t="s">
        <v>880</v>
      </c>
      <c r="C50" s="23" t="s">
        <v>881</v>
      </c>
      <c r="D50" s="27">
        <v>39042</v>
      </c>
      <c r="E50" s="25">
        <f>VLOOKUP(B50,[1]Sheet1!B$4:L$8446,4,0)</f>
        <v>90</v>
      </c>
      <c r="F50" s="25">
        <f>VLOOKUP(B50,[1]Sheet1!B$4:F$8446,5,0)</f>
        <v>90</v>
      </c>
      <c r="G50" s="25">
        <f>VLOOKUP(B50,[1]Sheet1!B$4:J$8446,6,0)</f>
        <v>90</v>
      </c>
      <c r="H50" s="25">
        <f>VLOOKUP(B50,[1]Sheet1!B$4:H$8446,7,0)</f>
        <v>90</v>
      </c>
      <c r="I50" s="26" t="str">
        <f t="shared" si="0"/>
        <v>Xuất sắc</v>
      </c>
      <c r="J50" s="25">
        <f>VLOOKUP(B50,[1]Sheet1!B$4:K$8446,9,0)</f>
        <v>90</v>
      </c>
      <c r="K50" s="26" t="str">
        <f t="shared" si="1"/>
        <v>Xuất sắc</v>
      </c>
    </row>
    <row r="51" spans="1:11" ht="15.75" x14ac:dyDescent="0.25">
      <c r="A51" s="14">
        <v>39</v>
      </c>
      <c r="B51" s="28" t="s">
        <v>882</v>
      </c>
      <c r="C51" s="23" t="s">
        <v>883</v>
      </c>
      <c r="D51" s="27">
        <v>38941</v>
      </c>
      <c r="E51" s="25">
        <f>VLOOKUP(B51,[1]Sheet1!B$4:L$8446,4,0)</f>
        <v>70</v>
      </c>
      <c r="F51" s="25">
        <f>VLOOKUP(B51,[1]Sheet1!B$4:F$8446,5,0)</f>
        <v>80</v>
      </c>
      <c r="G51" s="25">
        <f>VLOOKUP(B51,[1]Sheet1!B$4:J$8446,6,0)</f>
        <v>80</v>
      </c>
      <c r="H51" s="25">
        <f>VLOOKUP(B51,[1]Sheet1!B$4:H$8446,7,0)</f>
        <v>80</v>
      </c>
      <c r="I51" s="26" t="str">
        <f t="shared" si="0"/>
        <v>Tốt</v>
      </c>
      <c r="J51" s="25">
        <f>VLOOKUP(B51,[1]Sheet1!B$4:K$8446,9,0)</f>
        <v>80</v>
      </c>
      <c r="K51" s="26" t="str">
        <f t="shared" si="1"/>
        <v>Tốt</v>
      </c>
    </row>
    <row r="52" spans="1:11" ht="15.75" x14ac:dyDescent="0.25">
      <c r="A52" s="14">
        <v>40</v>
      </c>
      <c r="B52" s="28" t="s">
        <v>884</v>
      </c>
      <c r="C52" s="23" t="s">
        <v>885</v>
      </c>
      <c r="D52" s="27">
        <v>38921</v>
      </c>
      <c r="E52" s="25">
        <f>VLOOKUP(B52,[1]Sheet1!B$4:L$8446,4,0)</f>
        <v>80</v>
      </c>
      <c r="F52" s="25">
        <f>VLOOKUP(B52,[1]Sheet1!B$4:F$8446,5,0)</f>
        <v>80</v>
      </c>
      <c r="G52" s="25">
        <f>VLOOKUP(B52,[1]Sheet1!B$4:J$8446,6,0)</f>
        <v>80</v>
      </c>
      <c r="H52" s="25">
        <f>VLOOKUP(B52,[1]Sheet1!B$4:H$8446,7,0)</f>
        <v>80</v>
      </c>
      <c r="I52" s="26" t="str">
        <f t="shared" si="0"/>
        <v>Tốt</v>
      </c>
      <c r="J52" s="25">
        <f>VLOOKUP(B52,[1]Sheet1!B$4:K$8446,9,0)</f>
        <v>80</v>
      </c>
      <c r="K52" s="26" t="str">
        <f t="shared" si="1"/>
        <v>Tốt</v>
      </c>
    </row>
    <row r="54" spans="1:11" x14ac:dyDescent="0.2">
      <c r="A54" s="32" t="s">
        <v>886</v>
      </c>
      <c r="B54" s="32"/>
      <c r="C54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92A6-A239-4DA8-B0C8-3ADE1FD0F8BE}">
  <dimension ref="A1:K53"/>
  <sheetViews>
    <sheetView topLeftCell="A19" workbookViewId="0">
      <selection activeCell="L10" sqref="L10"/>
    </sheetView>
  </sheetViews>
  <sheetFormatPr defaultRowHeight="14.25" x14ac:dyDescent="0.2"/>
  <cols>
    <col min="1" max="1" width="6.375" style="12" customWidth="1"/>
    <col min="2" max="2" width="11.25" style="12" customWidth="1"/>
    <col min="3" max="3" width="24" customWidth="1"/>
    <col min="4" max="4" width="12" customWidth="1"/>
    <col min="5" max="5" width="6.875" bestFit="1" customWidth="1"/>
    <col min="6" max="6" width="6.625" customWidth="1"/>
    <col min="7" max="7" width="6.875" customWidth="1"/>
    <col min="8" max="8" width="6.5" customWidth="1"/>
    <col min="9" max="9" width="10.375" customWidth="1"/>
    <col min="10" max="10" width="6.375" customWidth="1"/>
    <col min="11" max="11" width="11.875" customWidth="1"/>
  </cols>
  <sheetData>
    <row r="1" spans="1:11" ht="16.5" x14ac:dyDescent="0.2">
      <c r="A1" s="34" t="s">
        <v>0</v>
      </c>
      <c r="B1" s="34"/>
      <c r="C1" s="34"/>
      <c r="D1" s="34"/>
      <c r="G1" s="35" t="s">
        <v>1</v>
      </c>
      <c r="H1" s="35"/>
      <c r="I1" s="35"/>
      <c r="J1" s="35"/>
      <c r="K1" s="35"/>
    </row>
    <row r="2" spans="1:11" ht="16.5" x14ac:dyDescent="0.2">
      <c r="A2" s="36" t="s">
        <v>2</v>
      </c>
      <c r="B2" s="36"/>
      <c r="C2" s="36"/>
      <c r="D2" s="36"/>
      <c r="G2" s="35" t="s">
        <v>3</v>
      </c>
      <c r="H2" s="35"/>
      <c r="I2" s="35"/>
      <c r="J2" s="35"/>
      <c r="K2" s="35"/>
    </row>
    <row r="3" spans="1:11" ht="16.5" x14ac:dyDescent="0.2">
      <c r="A3" s="13"/>
    </row>
    <row r="5" spans="1:11" ht="19.5" x14ac:dyDescent="0.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9.5" x14ac:dyDescent="0.2">
      <c r="A6" s="33" t="s">
        <v>1047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9.5" x14ac:dyDescent="0.2">
      <c r="A7" s="33" t="s">
        <v>24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9.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2"/>
    </row>
    <row r="10" spans="1:11" ht="31.5" customHeight="1" x14ac:dyDescent="0.2">
      <c r="A10" s="37" t="s">
        <v>5</v>
      </c>
      <c r="B10" s="39" t="s">
        <v>6</v>
      </c>
      <c r="C10" s="39" t="s">
        <v>7</v>
      </c>
      <c r="D10" s="39" t="s">
        <v>8</v>
      </c>
      <c r="E10" s="29" t="s">
        <v>1035</v>
      </c>
      <c r="F10" s="29" t="s">
        <v>1036</v>
      </c>
      <c r="G10" s="29" t="s">
        <v>1037</v>
      </c>
      <c r="H10" s="41" t="s">
        <v>10</v>
      </c>
      <c r="I10" s="42"/>
      <c r="J10" s="41" t="s">
        <v>10</v>
      </c>
      <c r="K10" s="42"/>
    </row>
    <row r="11" spans="1:11" ht="15.75" x14ac:dyDescent="0.2">
      <c r="A11" s="38"/>
      <c r="B11" s="40"/>
      <c r="C11" s="40"/>
      <c r="D11" s="40"/>
      <c r="E11" s="30"/>
      <c r="F11" s="30"/>
      <c r="G11" s="30"/>
      <c r="H11" s="43" t="s">
        <v>1038</v>
      </c>
      <c r="I11" s="44"/>
      <c r="J11" s="43" t="s">
        <v>11</v>
      </c>
      <c r="K11" s="44"/>
    </row>
    <row r="12" spans="1:11" ht="15.75" x14ac:dyDescent="0.2">
      <c r="A12" s="38"/>
      <c r="B12" s="40"/>
      <c r="C12" s="40"/>
      <c r="D12" s="40"/>
      <c r="E12" s="31"/>
      <c r="F12" s="31"/>
      <c r="G12" s="31"/>
      <c r="H12" s="3" t="s">
        <v>9</v>
      </c>
      <c r="I12" s="3" t="s">
        <v>12</v>
      </c>
      <c r="J12" s="3" t="s">
        <v>9</v>
      </c>
      <c r="K12" s="3" t="s">
        <v>12</v>
      </c>
    </row>
    <row r="13" spans="1:11" ht="15.75" x14ac:dyDescent="0.25">
      <c r="A13" s="14">
        <v>1</v>
      </c>
      <c r="B13" s="28" t="s">
        <v>887</v>
      </c>
      <c r="C13" s="23" t="s">
        <v>888</v>
      </c>
      <c r="D13" s="24">
        <v>38928</v>
      </c>
      <c r="E13" s="25">
        <f>VLOOKUP(B13,[1]Sheet1!B$4:L$8446,4,0)</f>
        <v>70</v>
      </c>
      <c r="F13" s="25">
        <f>VLOOKUP(B13,[1]Sheet1!B$4:F$8446,5,0)</f>
        <v>70</v>
      </c>
      <c r="G13" s="25">
        <f>VLOOKUP(B13,[1]Sheet1!B$4:J$8446,6,0)</f>
        <v>70</v>
      </c>
      <c r="H13" s="25">
        <f>VLOOKUP(B13,[1]Sheet1!B$4:H$8446,7,0)</f>
        <v>70</v>
      </c>
      <c r="I13" s="26" t="str">
        <f t="shared" ref="I13:I51" si="0">IF(H13&gt;=90,"Xuất sắc",IF(H13&gt;=80,"Tốt", IF(H13&gt;=65,"Khá",IF(H13&gt;=50,"Trung bình", IF(H13&gt;=35, "Yếu", "Kém")))))</f>
        <v>Khá</v>
      </c>
      <c r="J13" s="25">
        <f>VLOOKUP(B13,[1]Sheet1!B$4:K$8446,9,0)</f>
        <v>70</v>
      </c>
      <c r="K13" s="26" t="str">
        <f t="shared" ref="K13:K51" si="1">IF(J13&gt;=90,"Xuất sắc",IF(J13&gt;=80,"Tốt", IF(J13&gt;=65,"Khá",IF(J13&gt;=50,"Trung bình", IF(J13&gt;=35, "Yếu", "Kém")))))</f>
        <v>Khá</v>
      </c>
    </row>
    <row r="14" spans="1:11" ht="15.75" x14ac:dyDescent="0.25">
      <c r="A14" s="14">
        <v>2</v>
      </c>
      <c r="B14" s="28" t="s">
        <v>889</v>
      </c>
      <c r="C14" s="23" t="s">
        <v>890</v>
      </c>
      <c r="D14" s="24">
        <v>38718</v>
      </c>
      <c r="E14" s="25">
        <f>VLOOKUP(B14,[1]Sheet1!B$4:L$8446,4,0)</f>
        <v>80</v>
      </c>
      <c r="F14" s="25">
        <f>VLOOKUP(B14,[1]Sheet1!B$4:F$8446,5,0)</f>
        <v>80</v>
      </c>
      <c r="G14" s="25">
        <f>VLOOKUP(B14,[1]Sheet1!B$4:J$8446,6,0)</f>
        <v>80</v>
      </c>
      <c r="H14" s="25">
        <f>VLOOKUP(B14,[1]Sheet1!B$4:H$8446,7,0)</f>
        <v>80</v>
      </c>
      <c r="I14" s="26" t="str">
        <f t="shared" si="0"/>
        <v>Tốt</v>
      </c>
      <c r="J14" s="25">
        <f>VLOOKUP(B14,[1]Sheet1!B$4:K$8446,9,0)</f>
        <v>80</v>
      </c>
      <c r="K14" s="26" t="str">
        <f t="shared" si="1"/>
        <v>Tốt</v>
      </c>
    </row>
    <row r="15" spans="1:11" ht="15.75" x14ac:dyDescent="0.25">
      <c r="A15" s="14">
        <v>3</v>
      </c>
      <c r="B15" s="28" t="s">
        <v>891</v>
      </c>
      <c r="C15" s="23" t="s">
        <v>892</v>
      </c>
      <c r="D15" s="24">
        <v>38773</v>
      </c>
      <c r="E15" s="25">
        <f>VLOOKUP(B15,[1]Sheet1!B$4:L$8446,4,0)</f>
        <v>80</v>
      </c>
      <c r="F15" s="25">
        <f>VLOOKUP(B15,[1]Sheet1!B$4:F$8446,5,0)</f>
        <v>80</v>
      </c>
      <c r="G15" s="25">
        <f>VLOOKUP(B15,[1]Sheet1!B$4:J$8446,6,0)</f>
        <v>70</v>
      </c>
      <c r="H15" s="25">
        <f>VLOOKUP(B15,[1]Sheet1!B$4:H$8446,7,0)</f>
        <v>70</v>
      </c>
      <c r="I15" s="26" t="str">
        <f t="shared" si="0"/>
        <v>Khá</v>
      </c>
      <c r="J15" s="25">
        <f>VLOOKUP(B15,[1]Sheet1!B$4:K$8446,9,0)</f>
        <v>70</v>
      </c>
      <c r="K15" s="26" t="str">
        <f t="shared" si="1"/>
        <v>Khá</v>
      </c>
    </row>
    <row r="16" spans="1:11" ht="15.75" x14ac:dyDescent="0.25">
      <c r="A16" s="14">
        <v>4</v>
      </c>
      <c r="B16" s="28" t="s">
        <v>893</v>
      </c>
      <c r="C16" s="23" t="s">
        <v>894</v>
      </c>
      <c r="D16" s="24">
        <v>39015</v>
      </c>
      <c r="E16" s="25">
        <f>VLOOKUP(B16,[1]Sheet1!B$4:L$8446,4,0)</f>
        <v>85</v>
      </c>
      <c r="F16" s="25">
        <f>VLOOKUP(B16,[1]Sheet1!B$4:F$8446,5,0)</f>
        <v>85</v>
      </c>
      <c r="G16" s="25">
        <f>VLOOKUP(B16,[1]Sheet1!B$4:J$8446,6,0)</f>
        <v>85</v>
      </c>
      <c r="H16" s="25">
        <f>VLOOKUP(B16,[1]Sheet1!B$4:H$8446,7,0)</f>
        <v>85</v>
      </c>
      <c r="I16" s="26" t="str">
        <f t="shared" si="0"/>
        <v>Tốt</v>
      </c>
      <c r="J16" s="25">
        <f>VLOOKUP(B16,[1]Sheet1!B$4:K$8446,9,0)</f>
        <v>85</v>
      </c>
      <c r="K16" s="26" t="str">
        <f t="shared" si="1"/>
        <v>Tốt</v>
      </c>
    </row>
    <row r="17" spans="1:11" ht="15.75" x14ac:dyDescent="0.25">
      <c r="A17" s="14">
        <v>5</v>
      </c>
      <c r="B17" s="28" t="s">
        <v>895</v>
      </c>
      <c r="C17" s="23" t="s">
        <v>896</v>
      </c>
      <c r="D17" s="24">
        <v>39079</v>
      </c>
      <c r="E17" s="25">
        <f>VLOOKUP(B17,[1]Sheet1!B$4:L$8446,4,0)</f>
        <v>100</v>
      </c>
      <c r="F17" s="25">
        <f>VLOOKUP(B17,[1]Sheet1!B$4:F$8446,5,0)</f>
        <v>100</v>
      </c>
      <c r="G17" s="25">
        <f>VLOOKUP(B17,[1]Sheet1!B$4:J$8446,6,0)</f>
        <v>100</v>
      </c>
      <c r="H17" s="25">
        <f>VLOOKUP(B17,[1]Sheet1!B$4:H$8446,7,0)</f>
        <v>100</v>
      </c>
      <c r="I17" s="26" t="str">
        <f t="shared" si="0"/>
        <v>Xuất sắc</v>
      </c>
      <c r="J17" s="25">
        <f>VLOOKUP(B17,[1]Sheet1!B$4:K$8446,9,0)</f>
        <v>100</v>
      </c>
      <c r="K17" s="26" t="str">
        <f t="shared" si="1"/>
        <v>Xuất sắc</v>
      </c>
    </row>
    <row r="18" spans="1:11" ht="15.75" x14ac:dyDescent="0.25">
      <c r="A18" s="14">
        <v>6</v>
      </c>
      <c r="B18" s="28" t="s">
        <v>897</v>
      </c>
      <c r="C18" s="23" t="s">
        <v>898</v>
      </c>
      <c r="D18" s="24">
        <v>39054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4">
        <v>7</v>
      </c>
      <c r="B19" s="28" t="s">
        <v>905</v>
      </c>
      <c r="C19" s="23" t="s">
        <v>906</v>
      </c>
      <c r="D19" s="24">
        <v>38807</v>
      </c>
      <c r="E19" s="25">
        <f>VLOOKUP(B19,[1]Sheet1!B$4:L$8446,4,0)</f>
        <v>92</v>
      </c>
      <c r="F19" s="25">
        <f>VLOOKUP(B19,[1]Sheet1!B$4:F$8446,5,0)</f>
        <v>92</v>
      </c>
      <c r="G19" s="25">
        <f>VLOOKUP(B19,[1]Sheet1!B$4:J$8446,6,0)</f>
        <v>92</v>
      </c>
      <c r="H19" s="25">
        <f>VLOOKUP(B19,[1]Sheet1!B$4:H$8446,7,0)</f>
        <v>92</v>
      </c>
      <c r="I19" s="26" t="str">
        <f t="shared" si="0"/>
        <v>Xuất sắc</v>
      </c>
      <c r="J19" s="25">
        <f>VLOOKUP(B19,[1]Sheet1!B$4:K$8446,9,0)</f>
        <v>92</v>
      </c>
      <c r="K19" s="26" t="str">
        <f t="shared" si="1"/>
        <v>Xuất sắc</v>
      </c>
    </row>
    <row r="20" spans="1:11" ht="15.75" x14ac:dyDescent="0.25">
      <c r="A20" s="14">
        <v>8</v>
      </c>
      <c r="B20" s="28" t="s">
        <v>907</v>
      </c>
      <c r="C20" s="23" t="s">
        <v>908</v>
      </c>
      <c r="D20" s="24">
        <v>38931</v>
      </c>
      <c r="E20" s="25">
        <f>VLOOKUP(B20,[1]Sheet1!B$4:L$8446,4,0)</f>
        <v>92</v>
      </c>
      <c r="F20" s="25">
        <f>VLOOKUP(B20,[1]Sheet1!B$4:F$8446,5,0)</f>
        <v>92</v>
      </c>
      <c r="G20" s="25">
        <f>VLOOKUP(B20,[1]Sheet1!B$4:J$8446,6,0)</f>
        <v>92</v>
      </c>
      <c r="H20" s="25">
        <f>VLOOKUP(B20,[1]Sheet1!B$4:H$8446,7,0)</f>
        <v>92</v>
      </c>
      <c r="I20" s="26" t="str">
        <f t="shared" si="0"/>
        <v>Xuất sắc</v>
      </c>
      <c r="J20" s="25">
        <f>VLOOKUP(B20,[1]Sheet1!B$4:K$8446,9,0)</f>
        <v>92</v>
      </c>
      <c r="K20" s="26" t="str">
        <f t="shared" si="1"/>
        <v>Xuất sắc</v>
      </c>
    </row>
    <row r="21" spans="1:11" ht="15.75" x14ac:dyDescent="0.25">
      <c r="A21" s="14">
        <v>9</v>
      </c>
      <c r="B21" s="28" t="s">
        <v>899</v>
      </c>
      <c r="C21" s="23" t="s">
        <v>900</v>
      </c>
      <c r="D21" s="24">
        <v>38990</v>
      </c>
      <c r="E21" s="25">
        <f>VLOOKUP(B21,[1]Sheet1!B$4:L$8446,4,0)</f>
        <v>90</v>
      </c>
      <c r="F21" s="25">
        <f>VLOOKUP(B21,[1]Sheet1!B$4:F$8446,5,0)</f>
        <v>90</v>
      </c>
      <c r="G21" s="25">
        <f>VLOOKUP(B21,[1]Sheet1!B$4:J$8446,6,0)</f>
        <v>90</v>
      </c>
      <c r="H21" s="25">
        <f>VLOOKUP(B21,[1]Sheet1!B$4:H$8446,7,0)</f>
        <v>90</v>
      </c>
      <c r="I21" s="26" t="str">
        <f t="shared" si="0"/>
        <v>Xuất sắc</v>
      </c>
      <c r="J21" s="25">
        <f>VLOOKUP(B21,[1]Sheet1!B$4:K$8446,9,0)</f>
        <v>90</v>
      </c>
      <c r="K21" s="26" t="str">
        <f t="shared" si="1"/>
        <v>Xuất sắc</v>
      </c>
    </row>
    <row r="22" spans="1:11" ht="15.75" x14ac:dyDescent="0.25">
      <c r="A22" s="14">
        <v>10</v>
      </c>
      <c r="B22" s="28" t="s">
        <v>901</v>
      </c>
      <c r="C22" s="23" t="s">
        <v>902</v>
      </c>
      <c r="D22" s="24">
        <v>39015</v>
      </c>
      <c r="E22" s="25">
        <f>VLOOKUP(B22,[1]Sheet1!B$4:L$8446,4,0)</f>
        <v>100</v>
      </c>
      <c r="F22" s="25">
        <f>VLOOKUP(B22,[1]Sheet1!B$4:F$8446,5,0)</f>
        <v>100</v>
      </c>
      <c r="G22" s="25">
        <f>VLOOKUP(B22,[1]Sheet1!B$4:J$8446,6,0)</f>
        <v>100</v>
      </c>
      <c r="H22" s="25">
        <f>VLOOKUP(B22,[1]Sheet1!B$4:H$8446,7,0)</f>
        <v>100</v>
      </c>
      <c r="I22" s="26" t="str">
        <f t="shared" si="0"/>
        <v>Xuất sắc</v>
      </c>
      <c r="J22" s="25">
        <f>VLOOKUP(B22,[1]Sheet1!B$4:K$8446,9,0)</f>
        <v>100</v>
      </c>
      <c r="K22" s="26" t="str">
        <f t="shared" si="1"/>
        <v>Xuất sắc</v>
      </c>
    </row>
    <row r="23" spans="1:11" ht="15.75" x14ac:dyDescent="0.25">
      <c r="A23" s="14">
        <v>11</v>
      </c>
      <c r="B23" s="28" t="s">
        <v>903</v>
      </c>
      <c r="C23" s="23" t="s">
        <v>904</v>
      </c>
      <c r="D23" s="24">
        <v>38944</v>
      </c>
      <c r="E23" s="25">
        <f>VLOOKUP(B23,[1]Sheet1!B$4:L$8446,4,0)</f>
        <v>92</v>
      </c>
      <c r="F23" s="25">
        <f>VLOOKUP(B23,[1]Sheet1!B$4:F$8446,5,0)</f>
        <v>92</v>
      </c>
      <c r="G23" s="25">
        <f>VLOOKUP(B23,[1]Sheet1!B$4:J$8446,6,0)</f>
        <v>92</v>
      </c>
      <c r="H23" s="25">
        <f>VLOOKUP(B23,[1]Sheet1!B$4:H$8446,7,0)</f>
        <v>92</v>
      </c>
      <c r="I23" s="26" t="str">
        <f t="shared" si="0"/>
        <v>Xuất sắc</v>
      </c>
      <c r="J23" s="25">
        <f>VLOOKUP(B23,[1]Sheet1!B$4:K$8446,9,0)</f>
        <v>92</v>
      </c>
      <c r="K23" s="26" t="str">
        <f t="shared" si="1"/>
        <v>Xuất sắc</v>
      </c>
    </row>
    <row r="24" spans="1:11" ht="15.75" x14ac:dyDescent="0.25">
      <c r="A24" s="14">
        <v>12</v>
      </c>
      <c r="B24" s="28" t="s">
        <v>909</v>
      </c>
      <c r="C24" s="23" t="s">
        <v>910</v>
      </c>
      <c r="D24" s="24">
        <v>38819</v>
      </c>
      <c r="E24" s="25">
        <f>VLOOKUP(B24,[1]Sheet1!B$4:L$8446,4,0)</f>
        <v>90</v>
      </c>
      <c r="F24" s="25">
        <f>VLOOKUP(B24,[1]Sheet1!B$4:F$8446,5,0)</f>
        <v>90</v>
      </c>
      <c r="G24" s="25">
        <f>VLOOKUP(B24,[1]Sheet1!B$4:J$8446,6,0)</f>
        <v>90</v>
      </c>
      <c r="H24" s="25">
        <f>VLOOKUP(B24,[1]Sheet1!B$4:H$8446,7,0)</f>
        <v>90</v>
      </c>
      <c r="I24" s="26" t="str">
        <f t="shared" si="0"/>
        <v>Xuất sắc</v>
      </c>
      <c r="J24" s="25">
        <f>VLOOKUP(B24,[1]Sheet1!B$4:K$8446,9,0)</f>
        <v>90</v>
      </c>
      <c r="K24" s="26" t="str">
        <f t="shared" si="1"/>
        <v>Xuất sắc</v>
      </c>
    </row>
    <row r="25" spans="1:11" ht="15.75" x14ac:dyDescent="0.25">
      <c r="A25" s="14">
        <v>13</v>
      </c>
      <c r="B25" s="28" t="s">
        <v>911</v>
      </c>
      <c r="C25" s="23" t="s">
        <v>912</v>
      </c>
      <c r="D25" s="24">
        <v>38963</v>
      </c>
      <c r="E25" s="25">
        <f>VLOOKUP(B25,[1]Sheet1!B$4:L$8446,4,0)</f>
        <v>90</v>
      </c>
      <c r="F25" s="25">
        <f>VLOOKUP(B25,[1]Sheet1!B$4:F$8446,5,0)</f>
        <v>90</v>
      </c>
      <c r="G25" s="25">
        <f>VLOOKUP(B25,[1]Sheet1!B$4:J$8446,6,0)</f>
        <v>90</v>
      </c>
      <c r="H25" s="25">
        <f>VLOOKUP(B25,[1]Sheet1!B$4:H$8446,7,0)</f>
        <v>90</v>
      </c>
      <c r="I25" s="26" t="str">
        <f t="shared" si="0"/>
        <v>Xuất sắc</v>
      </c>
      <c r="J25" s="25">
        <f>VLOOKUP(B25,[1]Sheet1!B$4:K$8446,9,0)</f>
        <v>90</v>
      </c>
      <c r="K25" s="26" t="str">
        <f t="shared" si="1"/>
        <v>Xuất sắc</v>
      </c>
    </row>
    <row r="26" spans="1:11" ht="15.75" x14ac:dyDescent="0.25">
      <c r="A26" s="14">
        <v>14</v>
      </c>
      <c r="B26" s="28" t="s">
        <v>913</v>
      </c>
      <c r="C26" s="23" t="s">
        <v>914</v>
      </c>
      <c r="D26" s="24">
        <v>38976</v>
      </c>
      <c r="E26" s="25">
        <f>VLOOKUP(B26,[1]Sheet1!B$4:L$8446,4,0)</f>
        <v>80</v>
      </c>
      <c r="F26" s="25">
        <f>VLOOKUP(B26,[1]Sheet1!B$4:F$8446,5,0)</f>
        <v>80</v>
      </c>
      <c r="G26" s="25">
        <f>VLOOKUP(B26,[1]Sheet1!B$4:J$8446,6,0)</f>
        <v>80</v>
      </c>
      <c r="H26" s="25">
        <f>VLOOKUP(B26,[1]Sheet1!B$4:H$8446,7,0)</f>
        <v>80</v>
      </c>
      <c r="I26" s="26" t="str">
        <f t="shared" si="0"/>
        <v>Tốt</v>
      </c>
      <c r="J26" s="25">
        <f>VLOOKUP(B26,[1]Sheet1!B$4:K$8446,9,0)</f>
        <v>80</v>
      </c>
      <c r="K26" s="26" t="str">
        <f t="shared" si="1"/>
        <v>Tốt</v>
      </c>
    </row>
    <row r="27" spans="1:11" ht="15.75" x14ac:dyDescent="0.25">
      <c r="A27" s="14">
        <v>15</v>
      </c>
      <c r="B27" s="28" t="s">
        <v>915</v>
      </c>
      <c r="C27" s="23" t="s">
        <v>916</v>
      </c>
      <c r="D27" s="24">
        <v>38756</v>
      </c>
      <c r="E27" s="25">
        <f>VLOOKUP(B27,[1]Sheet1!B$4:L$8446,4,0)</f>
        <v>96</v>
      </c>
      <c r="F27" s="25">
        <f>VLOOKUP(B27,[1]Sheet1!B$4:F$8446,5,0)</f>
        <v>96</v>
      </c>
      <c r="G27" s="25">
        <f>VLOOKUP(B27,[1]Sheet1!B$4:J$8446,6,0)</f>
        <v>96</v>
      </c>
      <c r="H27" s="25">
        <f>VLOOKUP(B27,[1]Sheet1!B$4:H$8446,7,0)</f>
        <v>96</v>
      </c>
      <c r="I27" s="26" t="str">
        <f t="shared" si="0"/>
        <v>Xuất sắc</v>
      </c>
      <c r="J27" s="25">
        <f>VLOOKUP(B27,[1]Sheet1!B$4:K$8446,9,0)</f>
        <v>96</v>
      </c>
      <c r="K27" s="26" t="str">
        <f t="shared" si="1"/>
        <v>Xuất sắc</v>
      </c>
    </row>
    <row r="28" spans="1:11" ht="15.75" x14ac:dyDescent="0.25">
      <c r="A28" s="14">
        <v>16</v>
      </c>
      <c r="B28" s="28" t="s">
        <v>917</v>
      </c>
      <c r="C28" s="23" t="s">
        <v>918</v>
      </c>
      <c r="D28" s="24">
        <v>38954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4">
        <v>17</v>
      </c>
      <c r="B29" s="28" t="s">
        <v>921</v>
      </c>
      <c r="C29" s="23" t="s">
        <v>922</v>
      </c>
      <c r="D29" s="24">
        <v>38941</v>
      </c>
      <c r="E29" s="25">
        <f>VLOOKUP(B29,[1]Sheet1!B$4:L$8446,4,0)</f>
        <v>90</v>
      </c>
      <c r="F29" s="25">
        <f>VLOOKUP(B29,[1]Sheet1!B$4:F$8446,5,0)</f>
        <v>90</v>
      </c>
      <c r="G29" s="25">
        <f>VLOOKUP(B29,[1]Sheet1!B$4:J$8446,6,0)</f>
        <v>90</v>
      </c>
      <c r="H29" s="25">
        <f>VLOOKUP(B29,[1]Sheet1!B$4:H$8446,7,0)</f>
        <v>90</v>
      </c>
      <c r="I29" s="26" t="str">
        <f t="shared" si="0"/>
        <v>Xuất sắc</v>
      </c>
      <c r="J29" s="25">
        <f>VLOOKUP(B29,[1]Sheet1!B$4:K$8446,9,0)</f>
        <v>90</v>
      </c>
      <c r="K29" s="26" t="str">
        <f t="shared" si="1"/>
        <v>Xuất sắc</v>
      </c>
    </row>
    <row r="30" spans="1:11" ht="15.75" x14ac:dyDescent="0.25">
      <c r="A30" s="14">
        <v>18</v>
      </c>
      <c r="B30" s="28" t="s">
        <v>919</v>
      </c>
      <c r="C30" s="23" t="s">
        <v>920</v>
      </c>
      <c r="D30" s="24">
        <v>39048</v>
      </c>
      <c r="E30" s="25">
        <f>VLOOKUP(B30,[1]Sheet1!B$4:L$8446,4,0)</f>
        <v>90</v>
      </c>
      <c r="F30" s="25">
        <f>VLOOKUP(B30,[1]Sheet1!B$4:F$8446,5,0)</f>
        <v>90</v>
      </c>
      <c r="G30" s="25">
        <f>VLOOKUP(B30,[1]Sheet1!B$4:J$8446,6,0)</f>
        <v>90</v>
      </c>
      <c r="H30" s="25">
        <f>VLOOKUP(B30,[1]Sheet1!B$4:H$8446,7,0)</f>
        <v>90</v>
      </c>
      <c r="I30" s="26" t="str">
        <f t="shared" si="0"/>
        <v>Xuất sắc</v>
      </c>
      <c r="J30" s="25">
        <f>VLOOKUP(B30,[1]Sheet1!B$4:K$8446,9,0)</f>
        <v>90</v>
      </c>
      <c r="K30" s="26" t="str">
        <f t="shared" si="1"/>
        <v>Xuất sắc</v>
      </c>
    </row>
    <row r="31" spans="1:11" ht="15.75" x14ac:dyDescent="0.25">
      <c r="A31" s="14">
        <v>19</v>
      </c>
      <c r="B31" s="28" t="s">
        <v>923</v>
      </c>
      <c r="C31" s="23" t="s">
        <v>924</v>
      </c>
      <c r="D31" s="24">
        <v>38904</v>
      </c>
      <c r="E31" s="25">
        <f>VLOOKUP(B31,[1]Sheet1!B$4:L$8446,4,0)</f>
        <v>80</v>
      </c>
      <c r="F31" s="25">
        <f>VLOOKUP(B31,[1]Sheet1!B$4:F$8446,5,0)</f>
        <v>80</v>
      </c>
      <c r="G31" s="25">
        <f>VLOOKUP(B31,[1]Sheet1!B$4:J$8446,6,0)</f>
        <v>80</v>
      </c>
      <c r="H31" s="25">
        <f>VLOOKUP(B31,[1]Sheet1!B$4:H$8446,7,0)</f>
        <v>80</v>
      </c>
      <c r="I31" s="26" t="str">
        <f t="shared" si="0"/>
        <v>Tốt</v>
      </c>
      <c r="J31" s="25">
        <f>VLOOKUP(B31,[1]Sheet1!B$4:K$8446,9,0)</f>
        <v>80</v>
      </c>
      <c r="K31" s="26" t="str">
        <f t="shared" si="1"/>
        <v>Tốt</v>
      </c>
    </row>
    <row r="32" spans="1:11" ht="15.75" x14ac:dyDescent="0.25">
      <c r="A32" s="14">
        <v>20</v>
      </c>
      <c r="B32" s="28" t="s">
        <v>925</v>
      </c>
      <c r="C32" s="23" t="s">
        <v>926</v>
      </c>
      <c r="D32" s="24">
        <v>38844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4">
        <v>21</v>
      </c>
      <c r="B33" s="28" t="s">
        <v>927</v>
      </c>
      <c r="C33" s="23" t="s">
        <v>928</v>
      </c>
      <c r="D33" s="24">
        <v>38857</v>
      </c>
      <c r="E33" s="25">
        <f>VLOOKUP(B33,[1]Sheet1!B$4:L$8446,4,0)</f>
        <v>90</v>
      </c>
      <c r="F33" s="25">
        <f>VLOOKUP(B33,[1]Sheet1!B$4:F$8446,5,0)</f>
        <v>90</v>
      </c>
      <c r="G33" s="25">
        <f>VLOOKUP(B33,[1]Sheet1!B$4:J$8446,6,0)</f>
        <v>90</v>
      </c>
      <c r="H33" s="25">
        <f>VLOOKUP(B33,[1]Sheet1!B$4:H$8446,7,0)</f>
        <v>90</v>
      </c>
      <c r="I33" s="26" t="str">
        <f t="shared" si="0"/>
        <v>Xuất sắc</v>
      </c>
      <c r="J33" s="25">
        <f>VLOOKUP(B33,[1]Sheet1!B$4:K$8446,9,0)</f>
        <v>90</v>
      </c>
      <c r="K33" s="26" t="str">
        <f t="shared" si="1"/>
        <v>Xuất sắc</v>
      </c>
    </row>
    <row r="34" spans="1:11" ht="15.75" x14ac:dyDescent="0.25">
      <c r="A34" s="14">
        <v>22</v>
      </c>
      <c r="B34" s="28" t="s">
        <v>929</v>
      </c>
      <c r="C34" s="23" t="s">
        <v>930</v>
      </c>
      <c r="D34" s="24">
        <v>38985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4">
        <v>23</v>
      </c>
      <c r="B35" s="28" t="s">
        <v>931</v>
      </c>
      <c r="C35" s="23" t="s">
        <v>932</v>
      </c>
      <c r="D35" s="24">
        <v>39066</v>
      </c>
      <c r="E35" s="25">
        <f>VLOOKUP(B35,[1]Sheet1!B$4:L$8446,4,0)</f>
        <v>100</v>
      </c>
      <c r="F35" s="25">
        <f>VLOOKUP(B35,[1]Sheet1!B$4:F$8446,5,0)</f>
        <v>100</v>
      </c>
      <c r="G35" s="25">
        <f>VLOOKUP(B35,[1]Sheet1!B$4:J$8446,6,0)</f>
        <v>100</v>
      </c>
      <c r="H35" s="25">
        <f>VLOOKUP(B35,[1]Sheet1!B$4:H$8446,7,0)</f>
        <v>100</v>
      </c>
      <c r="I35" s="26" t="str">
        <f t="shared" si="0"/>
        <v>Xuất sắc</v>
      </c>
      <c r="J35" s="25">
        <f>VLOOKUP(B35,[1]Sheet1!B$4:K$8446,9,0)</f>
        <v>100</v>
      </c>
      <c r="K35" s="26" t="str">
        <f t="shared" si="1"/>
        <v>Xuất sắc</v>
      </c>
    </row>
    <row r="36" spans="1:11" ht="15.75" x14ac:dyDescent="0.25">
      <c r="A36" s="14">
        <v>24</v>
      </c>
      <c r="B36" s="28" t="s">
        <v>933</v>
      </c>
      <c r="C36" s="23" t="s">
        <v>934</v>
      </c>
      <c r="D36" s="24">
        <v>38740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4">
        <v>25</v>
      </c>
      <c r="B37" s="28" t="s">
        <v>935</v>
      </c>
      <c r="C37" s="23" t="s">
        <v>936</v>
      </c>
      <c r="D37" s="24">
        <v>38694</v>
      </c>
      <c r="E37" s="25">
        <f>VLOOKUP(B37,[1]Sheet1!B$4:L$8446,4,0)</f>
        <v>100</v>
      </c>
      <c r="F37" s="25">
        <f>VLOOKUP(B37,[1]Sheet1!B$4:F$8446,5,0)</f>
        <v>100</v>
      </c>
      <c r="G37" s="25">
        <f>VLOOKUP(B37,[1]Sheet1!B$4:J$8446,6,0)</f>
        <v>100</v>
      </c>
      <c r="H37" s="25">
        <f>VLOOKUP(B37,[1]Sheet1!B$4:H$8446,7,0)</f>
        <v>100</v>
      </c>
      <c r="I37" s="26" t="str">
        <f t="shared" si="0"/>
        <v>Xuất sắc</v>
      </c>
      <c r="J37" s="25">
        <f>VLOOKUP(B37,[1]Sheet1!B$4:K$8446,9,0)</f>
        <v>100</v>
      </c>
      <c r="K37" s="26" t="str">
        <f t="shared" si="1"/>
        <v>Xuất sắc</v>
      </c>
    </row>
    <row r="38" spans="1:11" ht="15.75" x14ac:dyDescent="0.25">
      <c r="A38" s="14">
        <v>26</v>
      </c>
      <c r="B38" s="28" t="s">
        <v>937</v>
      </c>
      <c r="C38" s="23" t="s">
        <v>212</v>
      </c>
      <c r="D38" s="24">
        <v>38932</v>
      </c>
      <c r="E38" s="25">
        <f>VLOOKUP(B38,[1]Sheet1!B$4:L$8446,4,0)</f>
        <v>90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4">
        <v>27</v>
      </c>
      <c r="B39" s="28" t="s">
        <v>938</v>
      </c>
      <c r="C39" s="23" t="s">
        <v>939</v>
      </c>
      <c r="D39" s="24">
        <v>38666</v>
      </c>
      <c r="E39" s="25">
        <f>VLOOKUP(B39,[1]Sheet1!B$4:L$8446,4,0)</f>
        <v>82</v>
      </c>
      <c r="F39" s="25">
        <f>VLOOKUP(B39,[1]Sheet1!B$4:F$8446,5,0)</f>
        <v>82</v>
      </c>
      <c r="G39" s="25">
        <f>VLOOKUP(B39,[1]Sheet1!B$4:J$8446,6,0)</f>
        <v>82</v>
      </c>
      <c r="H39" s="25">
        <f>VLOOKUP(B39,[1]Sheet1!B$4:H$8446,7,0)</f>
        <v>82</v>
      </c>
      <c r="I39" s="26" t="str">
        <f t="shared" si="0"/>
        <v>Tốt</v>
      </c>
      <c r="J39" s="25">
        <f>VLOOKUP(B39,[1]Sheet1!B$4:K$8446,9,0)</f>
        <v>82</v>
      </c>
      <c r="K39" s="26" t="str">
        <f t="shared" si="1"/>
        <v>Tốt</v>
      </c>
    </row>
    <row r="40" spans="1:11" ht="15.75" x14ac:dyDescent="0.25">
      <c r="A40" s="14">
        <v>28</v>
      </c>
      <c r="B40" s="28" t="s">
        <v>940</v>
      </c>
      <c r="C40" s="23" t="s">
        <v>941</v>
      </c>
      <c r="D40" s="24">
        <v>38878</v>
      </c>
      <c r="E40" s="25">
        <f>VLOOKUP(B40,[1]Sheet1!B$4:L$8446,4,0)</f>
        <v>92</v>
      </c>
      <c r="F40" s="25">
        <f>VLOOKUP(B40,[1]Sheet1!B$4:F$8446,5,0)</f>
        <v>92</v>
      </c>
      <c r="G40" s="25">
        <f>VLOOKUP(B40,[1]Sheet1!B$4:J$8446,6,0)</f>
        <v>92</v>
      </c>
      <c r="H40" s="25">
        <f>VLOOKUP(B40,[1]Sheet1!B$4:H$8446,7,0)</f>
        <v>92</v>
      </c>
      <c r="I40" s="26" t="str">
        <f t="shared" si="0"/>
        <v>Xuất sắc</v>
      </c>
      <c r="J40" s="25">
        <f>VLOOKUP(B40,[1]Sheet1!B$4:K$8446,9,0)</f>
        <v>92</v>
      </c>
      <c r="K40" s="26" t="str">
        <f t="shared" si="1"/>
        <v>Xuất sắc</v>
      </c>
    </row>
    <row r="41" spans="1:11" ht="15.75" x14ac:dyDescent="0.25">
      <c r="A41" s="14">
        <v>29</v>
      </c>
      <c r="B41" s="28" t="s">
        <v>942</v>
      </c>
      <c r="C41" s="23" t="s">
        <v>943</v>
      </c>
      <c r="D41" s="24">
        <v>38830</v>
      </c>
      <c r="E41" s="25">
        <f>VLOOKUP(B41,[1]Sheet1!B$4:L$8446,4,0)</f>
        <v>80</v>
      </c>
      <c r="F41" s="25">
        <f>VLOOKUP(B41,[1]Sheet1!B$4:F$8446,5,0)</f>
        <v>80</v>
      </c>
      <c r="G41" s="25">
        <f>VLOOKUP(B41,[1]Sheet1!B$4:J$8446,6,0)</f>
        <v>80</v>
      </c>
      <c r="H41" s="25">
        <f>VLOOKUP(B41,[1]Sheet1!B$4:H$8446,7,0)</f>
        <v>80</v>
      </c>
      <c r="I41" s="26" t="str">
        <f t="shared" si="0"/>
        <v>Tốt</v>
      </c>
      <c r="J41" s="25">
        <f>VLOOKUP(B41,[1]Sheet1!B$4:K$8446,9,0)</f>
        <v>80</v>
      </c>
      <c r="K41" s="26" t="str">
        <f t="shared" si="1"/>
        <v>Tốt</v>
      </c>
    </row>
    <row r="42" spans="1:11" ht="15.75" x14ac:dyDescent="0.25">
      <c r="A42" s="14">
        <v>30</v>
      </c>
      <c r="B42" s="28" t="s">
        <v>944</v>
      </c>
      <c r="C42" s="23" t="s">
        <v>945</v>
      </c>
      <c r="D42" s="24">
        <v>39015</v>
      </c>
      <c r="E42" s="25">
        <f>VLOOKUP(B42,[1]Sheet1!B$4:L$8446,4,0)</f>
        <v>85</v>
      </c>
      <c r="F42" s="25">
        <f>VLOOKUP(B42,[1]Sheet1!B$4:F$8446,5,0)</f>
        <v>85</v>
      </c>
      <c r="G42" s="25">
        <f>VLOOKUP(B42,[1]Sheet1!B$4:J$8446,6,0)</f>
        <v>85</v>
      </c>
      <c r="H42" s="25">
        <f>VLOOKUP(B42,[1]Sheet1!B$4:H$8446,7,0)</f>
        <v>85</v>
      </c>
      <c r="I42" s="26" t="str">
        <f t="shared" si="0"/>
        <v>Tốt</v>
      </c>
      <c r="J42" s="25">
        <f>VLOOKUP(B42,[1]Sheet1!B$4:K$8446,9,0)</f>
        <v>85</v>
      </c>
      <c r="K42" s="26" t="str">
        <f t="shared" si="1"/>
        <v>Tốt</v>
      </c>
    </row>
    <row r="43" spans="1:11" ht="15.75" x14ac:dyDescent="0.25">
      <c r="A43" s="14">
        <v>31</v>
      </c>
      <c r="B43" s="28" t="s">
        <v>946</v>
      </c>
      <c r="C43" s="23" t="s">
        <v>947</v>
      </c>
      <c r="D43" s="24">
        <v>38960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4">
        <v>32</v>
      </c>
      <c r="B44" s="28" t="s">
        <v>948</v>
      </c>
      <c r="C44" s="23" t="s">
        <v>949</v>
      </c>
      <c r="D44" s="24">
        <v>38719</v>
      </c>
      <c r="E44" s="25">
        <f>VLOOKUP(B44,[1]Sheet1!B$4:L$8446,4,0)</f>
        <v>80</v>
      </c>
      <c r="F44" s="25">
        <f>VLOOKUP(B44,[1]Sheet1!B$4:F$8446,5,0)</f>
        <v>80</v>
      </c>
      <c r="G44" s="25">
        <f>VLOOKUP(B44,[1]Sheet1!B$4:J$8446,6,0)</f>
        <v>80</v>
      </c>
      <c r="H44" s="25">
        <f>VLOOKUP(B44,[1]Sheet1!B$4:H$8446,7,0)</f>
        <v>80</v>
      </c>
      <c r="I44" s="26" t="str">
        <f t="shared" si="0"/>
        <v>Tốt</v>
      </c>
      <c r="J44" s="25">
        <f>VLOOKUP(B44,[1]Sheet1!B$4:K$8446,9,0)</f>
        <v>80</v>
      </c>
      <c r="K44" s="26" t="str">
        <f t="shared" si="1"/>
        <v>Tốt</v>
      </c>
    </row>
    <row r="45" spans="1:11" ht="15.75" x14ac:dyDescent="0.25">
      <c r="A45" s="14">
        <v>33</v>
      </c>
      <c r="B45" s="28" t="s">
        <v>950</v>
      </c>
      <c r="C45" s="23" t="s">
        <v>951</v>
      </c>
      <c r="D45" s="24">
        <v>38849</v>
      </c>
      <c r="E45" s="25">
        <f>VLOOKUP(B45,[1]Sheet1!B$4:L$8446,4,0)</f>
        <v>90</v>
      </c>
      <c r="F45" s="25">
        <f>VLOOKUP(B45,[1]Sheet1!B$4:F$8446,5,0)</f>
        <v>90</v>
      </c>
      <c r="G45" s="25">
        <f>VLOOKUP(B45,[1]Sheet1!B$4:J$8446,6,0)</f>
        <v>90</v>
      </c>
      <c r="H45" s="25">
        <f>VLOOKUP(B45,[1]Sheet1!B$4:H$8446,7,0)</f>
        <v>90</v>
      </c>
      <c r="I45" s="26" t="str">
        <f t="shared" si="0"/>
        <v>Xuất sắc</v>
      </c>
      <c r="J45" s="25">
        <f>VLOOKUP(B45,[1]Sheet1!B$4:K$8446,9,0)</f>
        <v>90</v>
      </c>
      <c r="K45" s="26" t="str">
        <f t="shared" si="1"/>
        <v>Xuất sắc</v>
      </c>
    </row>
    <row r="46" spans="1:11" ht="15.75" x14ac:dyDescent="0.25">
      <c r="A46" s="14">
        <v>34</v>
      </c>
      <c r="B46" s="28" t="s">
        <v>952</v>
      </c>
      <c r="C46" s="23" t="s">
        <v>953</v>
      </c>
      <c r="D46" s="24">
        <v>39057</v>
      </c>
      <c r="E46" s="25">
        <f>VLOOKUP(B46,[1]Sheet1!B$4:L$8446,4,0)</f>
        <v>90</v>
      </c>
      <c r="F46" s="25">
        <f>VLOOKUP(B46,[1]Sheet1!B$4:F$8446,5,0)</f>
        <v>90</v>
      </c>
      <c r="G46" s="25">
        <f>VLOOKUP(B46,[1]Sheet1!B$4:J$8446,6,0)</f>
        <v>90</v>
      </c>
      <c r="H46" s="25">
        <f>VLOOKUP(B46,[1]Sheet1!B$4:H$8446,7,0)</f>
        <v>90</v>
      </c>
      <c r="I46" s="26" t="str">
        <f t="shared" si="0"/>
        <v>Xuất sắc</v>
      </c>
      <c r="J46" s="25">
        <f>VLOOKUP(B46,[1]Sheet1!B$4:K$8446,9,0)</f>
        <v>90</v>
      </c>
      <c r="K46" s="26" t="str">
        <f t="shared" si="1"/>
        <v>Xuất sắc</v>
      </c>
    </row>
    <row r="47" spans="1:11" ht="15.75" x14ac:dyDescent="0.25">
      <c r="A47" s="14">
        <v>35</v>
      </c>
      <c r="B47" s="28" t="s">
        <v>954</v>
      </c>
      <c r="C47" s="23" t="s">
        <v>955</v>
      </c>
      <c r="D47" s="24">
        <v>38765</v>
      </c>
      <c r="E47" s="25">
        <f>VLOOKUP(B47,[1]Sheet1!B$4:L$8446,4,0)</f>
        <v>90</v>
      </c>
      <c r="F47" s="25">
        <f>VLOOKUP(B47,[1]Sheet1!B$4:F$8446,5,0)</f>
        <v>90</v>
      </c>
      <c r="G47" s="25">
        <f>VLOOKUP(B47,[1]Sheet1!B$4:J$8446,6,0)</f>
        <v>90</v>
      </c>
      <c r="H47" s="25">
        <f>VLOOKUP(B47,[1]Sheet1!B$4:H$8446,7,0)</f>
        <v>90</v>
      </c>
      <c r="I47" s="26" t="str">
        <f t="shared" si="0"/>
        <v>Xuất sắc</v>
      </c>
      <c r="J47" s="25">
        <f>VLOOKUP(B47,[1]Sheet1!B$4:K$8446,9,0)</f>
        <v>90</v>
      </c>
      <c r="K47" s="26" t="str">
        <f t="shared" si="1"/>
        <v>Xuất sắc</v>
      </c>
    </row>
    <row r="48" spans="1:11" ht="15.75" x14ac:dyDescent="0.25">
      <c r="A48" s="14">
        <v>36</v>
      </c>
      <c r="B48" s="28" t="s">
        <v>956</v>
      </c>
      <c r="C48" s="23" t="s">
        <v>957</v>
      </c>
      <c r="D48" s="24">
        <v>38751</v>
      </c>
      <c r="E48" s="25">
        <f>VLOOKUP(B48,[1]Sheet1!B$4:L$8446,4,0)</f>
        <v>90</v>
      </c>
      <c r="F48" s="25">
        <f>VLOOKUP(B48,[1]Sheet1!B$4:F$8446,5,0)</f>
        <v>90</v>
      </c>
      <c r="G48" s="25">
        <f>VLOOKUP(B48,[1]Sheet1!B$4:J$8446,6,0)</f>
        <v>90</v>
      </c>
      <c r="H48" s="25">
        <f>VLOOKUP(B48,[1]Sheet1!B$4:H$8446,7,0)</f>
        <v>90</v>
      </c>
      <c r="I48" s="26" t="str">
        <f t="shared" si="0"/>
        <v>Xuất sắc</v>
      </c>
      <c r="J48" s="25">
        <f>VLOOKUP(B48,[1]Sheet1!B$4:K$8446,9,0)</f>
        <v>90</v>
      </c>
      <c r="K48" s="26" t="str">
        <f t="shared" si="1"/>
        <v>Xuất sắc</v>
      </c>
    </row>
    <row r="49" spans="1:11" ht="15.75" x14ac:dyDescent="0.25">
      <c r="A49" s="14">
        <v>37</v>
      </c>
      <c r="B49" s="28" t="s">
        <v>958</v>
      </c>
      <c r="C49" s="23" t="s">
        <v>959</v>
      </c>
      <c r="D49" s="24">
        <v>38720</v>
      </c>
      <c r="E49" s="25">
        <f>VLOOKUP(B49,[1]Sheet1!B$4:L$8446,4,0)</f>
        <v>80</v>
      </c>
      <c r="F49" s="25">
        <f>VLOOKUP(B49,[1]Sheet1!B$4:F$8446,5,0)</f>
        <v>80</v>
      </c>
      <c r="G49" s="25">
        <f>VLOOKUP(B49,[1]Sheet1!B$4:J$8446,6,0)</f>
        <v>80</v>
      </c>
      <c r="H49" s="25">
        <f>VLOOKUP(B49,[1]Sheet1!B$4:H$8446,7,0)</f>
        <v>80</v>
      </c>
      <c r="I49" s="26" t="str">
        <f t="shared" si="0"/>
        <v>Tốt</v>
      </c>
      <c r="J49" s="25">
        <f>VLOOKUP(B49,[1]Sheet1!B$4:K$8446,9,0)</f>
        <v>80</v>
      </c>
      <c r="K49" s="26" t="str">
        <f t="shared" si="1"/>
        <v>Tốt</v>
      </c>
    </row>
    <row r="50" spans="1:11" ht="15.75" x14ac:dyDescent="0.25">
      <c r="A50" s="14">
        <v>38</v>
      </c>
      <c r="B50" s="28" t="s">
        <v>960</v>
      </c>
      <c r="C50" s="23" t="s">
        <v>961</v>
      </c>
      <c r="D50" s="24">
        <v>38833</v>
      </c>
      <c r="E50" s="25">
        <f>VLOOKUP(B50,[1]Sheet1!B$4:L$8446,4,0)</f>
        <v>90</v>
      </c>
      <c r="F50" s="25">
        <f>VLOOKUP(B50,[1]Sheet1!B$4:F$8446,5,0)</f>
        <v>90</v>
      </c>
      <c r="G50" s="25">
        <f>VLOOKUP(B50,[1]Sheet1!B$4:J$8446,6,0)</f>
        <v>90</v>
      </c>
      <c r="H50" s="25">
        <f>VLOOKUP(B50,[1]Sheet1!B$4:H$8446,7,0)</f>
        <v>90</v>
      </c>
      <c r="I50" s="26" t="str">
        <f t="shared" si="0"/>
        <v>Xuất sắc</v>
      </c>
      <c r="J50" s="25">
        <f>VLOOKUP(B50,[1]Sheet1!B$4:K$8446,9,0)</f>
        <v>90</v>
      </c>
      <c r="K50" s="26" t="str">
        <f t="shared" si="1"/>
        <v>Xuất sắc</v>
      </c>
    </row>
    <row r="51" spans="1:11" ht="15.75" x14ac:dyDescent="0.25">
      <c r="A51" s="14">
        <v>39</v>
      </c>
      <c r="B51" s="28" t="s">
        <v>962</v>
      </c>
      <c r="C51" s="23" t="s">
        <v>963</v>
      </c>
      <c r="D51" s="24">
        <v>38922</v>
      </c>
      <c r="E51" s="25">
        <f>VLOOKUP(B51,[1]Sheet1!B$4:L$8446,4,0)</f>
        <v>94</v>
      </c>
      <c r="F51" s="25">
        <f>VLOOKUP(B51,[1]Sheet1!B$4:F$8446,5,0)</f>
        <v>94</v>
      </c>
      <c r="G51" s="25">
        <f>VLOOKUP(B51,[1]Sheet1!B$4:J$8446,6,0)</f>
        <v>94</v>
      </c>
      <c r="H51" s="25">
        <f>VLOOKUP(B51,[1]Sheet1!B$4:H$8446,7,0)</f>
        <v>94</v>
      </c>
      <c r="I51" s="26" t="str">
        <f t="shared" si="0"/>
        <v>Xuất sắc</v>
      </c>
      <c r="J51" s="25">
        <f>VLOOKUP(B51,[1]Sheet1!B$4:K$8446,9,0)</f>
        <v>94</v>
      </c>
      <c r="K51" s="26" t="str">
        <f t="shared" si="1"/>
        <v>Xuất sắc</v>
      </c>
    </row>
    <row r="53" spans="1:11" x14ac:dyDescent="0.2">
      <c r="A53" s="32" t="s">
        <v>964</v>
      </c>
      <c r="B53" s="32"/>
      <c r="C53" s="32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K67AI1</vt:lpstr>
      <vt:lpstr>K67AI2</vt:lpstr>
      <vt:lpstr>K68AI1</vt:lpstr>
      <vt:lpstr>K68AI2</vt:lpstr>
      <vt:lpstr>K69AI1</vt:lpstr>
      <vt:lpstr>K69AI2</vt:lpstr>
      <vt:lpstr>K69AI3</vt:lpstr>
      <vt:lpstr>K69AI4</vt:lpstr>
      <vt:lpstr>K69AI5</vt:lpstr>
      <vt:lpstr>K69AI6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hamin9410@gmail.com</dc:creator>
  <cp:lastModifiedBy>Nguyễn Thị Huế</cp:lastModifiedBy>
  <dcterms:created xsi:type="dcterms:W3CDTF">2024-03-15T04:00:30Z</dcterms:created>
  <dcterms:modified xsi:type="dcterms:W3CDTF">2025-10-01T09:59:11Z</dcterms:modified>
</cp:coreProperties>
</file>