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709A00B1-CD85-49D4-A1FA-10AAEE1FBCDC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K66CCE1" sheetId="2" r:id="rId1"/>
    <sheet name="K66CCE2" sheetId="3" r:id="rId2"/>
    <sheet name="K67CCE1" sheetId="9" r:id="rId3"/>
    <sheet name="K67CCE2" sheetId="10" r:id="rId4"/>
    <sheet name="K68CCE1" sheetId="11" r:id="rId5"/>
    <sheet name="K68CCE2" sheetId="12" r:id="rId6"/>
    <sheet name="K68CCE3" sheetId="13" r:id="rId7"/>
    <sheet name="K69CCE1" sheetId="14" r:id="rId8"/>
    <sheet name="K69CCE2" sheetId="15" r:id="rId9"/>
    <sheet name="K69CCE3" sheetId="16" r:id="rId10"/>
    <sheet name="K69CID1" sheetId="17" r:id="rId11"/>
    <sheet name="K69CID2" sheetId="18" r:id="rId12"/>
    <sheet name="K69CID3" sheetId="19" r:id="rId13"/>
    <sheet name="K69CID4" sheetId="20" r:id="rId14"/>
    <sheet name="Thống kê" sheetId="8" r:id="rId15"/>
  </sheets>
  <externalReferences>
    <externalReference r:id="rId16"/>
  </externalReferences>
  <definedNames>
    <definedName name="_xlnm._FilterDatabase" localSheetId="0" hidden="1">K66CCE1!$A$12:$K$12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8" l="1"/>
  <c r="C15" i="8"/>
  <c r="C19" i="8"/>
  <c r="C18" i="8"/>
  <c r="C14" i="8"/>
  <c r="C11" i="8"/>
  <c r="C10" i="8"/>
  <c r="J53" i="20"/>
  <c r="K53" i="20" s="1"/>
  <c r="H53" i="20"/>
  <c r="I53" i="20" s="1"/>
  <c r="G53" i="20"/>
  <c r="F53" i="20"/>
  <c r="E53" i="20"/>
  <c r="J52" i="20"/>
  <c r="K52" i="20" s="1"/>
  <c r="H52" i="20"/>
  <c r="I52" i="20" s="1"/>
  <c r="G52" i="20"/>
  <c r="F52" i="20"/>
  <c r="E52" i="20"/>
  <c r="J51" i="20"/>
  <c r="K51" i="20" s="1"/>
  <c r="H51" i="20"/>
  <c r="I51" i="20" s="1"/>
  <c r="G51" i="20"/>
  <c r="F51" i="20"/>
  <c r="E51" i="20"/>
  <c r="J50" i="20"/>
  <c r="K50" i="20" s="1"/>
  <c r="H50" i="20"/>
  <c r="I50" i="20" s="1"/>
  <c r="G50" i="20"/>
  <c r="F50" i="20"/>
  <c r="E50" i="20"/>
  <c r="J49" i="20"/>
  <c r="K49" i="20" s="1"/>
  <c r="H49" i="20"/>
  <c r="I49" i="20" s="1"/>
  <c r="G49" i="20"/>
  <c r="F49" i="20"/>
  <c r="E49" i="20"/>
  <c r="J48" i="20"/>
  <c r="K48" i="20" s="1"/>
  <c r="H48" i="20"/>
  <c r="I48" i="20" s="1"/>
  <c r="G48" i="20"/>
  <c r="F48" i="20"/>
  <c r="E48" i="20"/>
  <c r="J47" i="20"/>
  <c r="K47" i="20" s="1"/>
  <c r="H47" i="20"/>
  <c r="I47" i="20" s="1"/>
  <c r="G47" i="20"/>
  <c r="F47" i="20"/>
  <c r="E47" i="20"/>
  <c r="J46" i="20"/>
  <c r="K46" i="20" s="1"/>
  <c r="H46" i="20"/>
  <c r="I46" i="20" s="1"/>
  <c r="G46" i="20"/>
  <c r="F46" i="20"/>
  <c r="E46" i="20"/>
  <c r="J45" i="20"/>
  <c r="K45" i="20" s="1"/>
  <c r="H45" i="20"/>
  <c r="I45" i="20" s="1"/>
  <c r="G45" i="20"/>
  <c r="F45" i="20"/>
  <c r="E45" i="20"/>
  <c r="J44" i="20"/>
  <c r="K44" i="20" s="1"/>
  <c r="H44" i="20"/>
  <c r="I44" i="20" s="1"/>
  <c r="G44" i="20"/>
  <c r="F44" i="20"/>
  <c r="E44" i="20"/>
  <c r="J43" i="20"/>
  <c r="K43" i="20" s="1"/>
  <c r="H43" i="20"/>
  <c r="I43" i="20" s="1"/>
  <c r="G43" i="20"/>
  <c r="F43" i="20"/>
  <c r="E43" i="20"/>
  <c r="J42" i="20"/>
  <c r="K42" i="20" s="1"/>
  <c r="H42" i="20"/>
  <c r="I42" i="20" s="1"/>
  <c r="G42" i="20"/>
  <c r="F42" i="20"/>
  <c r="E42" i="20"/>
  <c r="J41" i="20"/>
  <c r="K41" i="20" s="1"/>
  <c r="H41" i="20"/>
  <c r="I41" i="20" s="1"/>
  <c r="G41" i="20"/>
  <c r="F41" i="20"/>
  <c r="E41" i="20"/>
  <c r="J40" i="20"/>
  <c r="K40" i="20" s="1"/>
  <c r="H40" i="20"/>
  <c r="I40" i="20" s="1"/>
  <c r="G40" i="20"/>
  <c r="F40" i="20"/>
  <c r="E40" i="20"/>
  <c r="J39" i="20"/>
  <c r="K39" i="20" s="1"/>
  <c r="H39" i="20"/>
  <c r="I39" i="20" s="1"/>
  <c r="G39" i="20"/>
  <c r="F39" i="20"/>
  <c r="E39" i="20"/>
  <c r="J38" i="20"/>
  <c r="K38" i="20" s="1"/>
  <c r="H38" i="20"/>
  <c r="I38" i="20" s="1"/>
  <c r="G38" i="20"/>
  <c r="F38" i="20"/>
  <c r="E38" i="20"/>
  <c r="J37" i="20"/>
  <c r="K37" i="20" s="1"/>
  <c r="H37" i="20"/>
  <c r="I37" i="20" s="1"/>
  <c r="G37" i="20"/>
  <c r="F37" i="20"/>
  <c r="E37" i="20"/>
  <c r="J36" i="20"/>
  <c r="K36" i="20" s="1"/>
  <c r="H36" i="20"/>
  <c r="I36" i="20" s="1"/>
  <c r="G36" i="20"/>
  <c r="F36" i="20"/>
  <c r="E36" i="20"/>
  <c r="J35" i="20"/>
  <c r="K35" i="20" s="1"/>
  <c r="H35" i="20"/>
  <c r="I35" i="20" s="1"/>
  <c r="G35" i="20"/>
  <c r="F35" i="20"/>
  <c r="E35" i="20"/>
  <c r="J34" i="20"/>
  <c r="K34" i="20" s="1"/>
  <c r="H34" i="20"/>
  <c r="I34" i="20" s="1"/>
  <c r="G34" i="20"/>
  <c r="F34" i="20"/>
  <c r="E34" i="20"/>
  <c r="J33" i="20"/>
  <c r="K33" i="20" s="1"/>
  <c r="H33" i="20"/>
  <c r="I33" i="20" s="1"/>
  <c r="G33" i="20"/>
  <c r="F33" i="20"/>
  <c r="E33" i="20"/>
  <c r="J32" i="20"/>
  <c r="K32" i="20" s="1"/>
  <c r="H32" i="20"/>
  <c r="I32" i="20" s="1"/>
  <c r="G32" i="20"/>
  <c r="F32" i="20"/>
  <c r="E32" i="20"/>
  <c r="J31" i="20"/>
  <c r="K31" i="20" s="1"/>
  <c r="H31" i="20"/>
  <c r="I31" i="20" s="1"/>
  <c r="G31" i="20"/>
  <c r="F31" i="20"/>
  <c r="E31" i="20"/>
  <c r="J30" i="20"/>
  <c r="K30" i="20" s="1"/>
  <c r="H30" i="20"/>
  <c r="I30" i="20" s="1"/>
  <c r="G30" i="20"/>
  <c r="F30" i="20"/>
  <c r="E30" i="20"/>
  <c r="J29" i="20"/>
  <c r="K29" i="20" s="1"/>
  <c r="H29" i="20"/>
  <c r="I29" i="20" s="1"/>
  <c r="G29" i="20"/>
  <c r="F29" i="20"/>
  <c r="E29" i="20"/>
  <c r="J28" i="20"/>
  <c r="K28" i="20" s="1"/>
  <c r="H28" i="20"/>
  <c r="I28" i="20" s="1"/>
  <c r="G28" i="20"/>
  <c r="F28" i="20"/>
  <c r="E28" i="20"/>
  <c r="J27" i="20"/>
  <c r="K27" i="20" s="1"/>
  <c r="H27" i="20"/>
  <c r="I27" i="20" s="1"/>
  <c r="G27" i="20"/>
  <c r="F27" i="20"/>
  <c r="E27" i="20"/>
  <c r="J26" i="20"/>
  <c r="K26" i="20" s="1"/>
  <c r="H26" i="20"/>
  <c r="I26" i="20" s="1"/>
  <c r="G26" i="20"/>
  <c r="F26" i="20"/>
  <c r="E26" i="20"/>
  <c r="J25" i="20"/>
  <c r="K25" i="20" s="1"/>
  <c r="H25" i="20"/>
  <c r="I25" i="20" s="1"/>
  <c r="G25" i="20"/>
  <c r="F25" i="20"/>
  <c r="E25" i="20"/>
  <c r="J24" i="20"/>
  <c r="K24" i="20" s="1"/>
  <c r="H24" i="20"/>
  <c r="I24" i="20" s="1"/>
  <c r="G24" i="20"/>
  <c r="F24" i="20"/>
  <c r="E24" i="20"/>
  <c r="J23" i="20"/>
  <c r="K23" i="20" s="1"/>
  <c r="H23" i="20"/>
  <c r="I23" i="20" s="1"/>
  <c r="G23" i="20"/>
  <c r="F23" i="20"/>
  <c r="E23" i="20"/>
  <c r="J22" i="20"/>
  <c r="K22" i="20" s="1"/>
  <c r="H22" i="20"/>
  <c r="I22" i="20" s="1"/>
  <c r="G22" i="20"/>
  <c r="F22" i="20"/>
  <c r="E22" i="20"/>
  <c r="J21" i="20"/>
  <c r="K21" i="20" s="1"/>
  <c r="H21" i="20"/>
  <c r="I21" i="20" s="1"/>
  <c r="G21" i="20"/>
  <c r="F21" i="20"/>
  <c r="E21" i="20"/>
  <c r="J20" i="20"/>
  <c r="K20" i="20" s="1"/>
  <c r="H20" i="20"/>
  <c r="I20" i="20" s="1"/>
  <c r="G20" i="20"/>
  <c r="F20" i="20"/>
  <c r="E20" i="20"/>
  <c r="J19" i="20"/>
  <c r="K19" i="20" s="1"/>
  <c r="H19" i="20"/>
  <c r="I19" i="20" s="1"/>
  <c r="G19" i="20"/>
  <c r="F19" i="20"/>
  <c r="E19" i="20"/>
  <c r="J18" i="20"/>
  <c r="K18" i="20" s="1"/>
  <c r="H18" i="20"/>
  <c r="I18" i="20" s="1"/>
  <c r="G18" i="20"/>
  <c r="F18" i="20"/>
  <c r="E18" i="20"/>
  <c r="J17" i="20"/>
  <c r="K17" i="20" s="1"/>
  <c r="H17" i="20"/>
  <c r="I17" i="20" s="1"/>
  <c r="G17" i="20"/>
  <c r="F17" i="20"/>
  <c r="E17" i="20"/>
  <c r="J16" i="20"/>
  <c r="K16" i="20" s="1"/>
  <c r="H16" i="20"/>
  <c r="I16" i="20" s="1"/>
  <c r="G16" i="20"/>
  <c r="F16" i="20"/>
  <c r="E16" i="20"/>
  <c r="J15" i="20"/>
  <c r="K15" i="20" s="1"/>
  <c r="H15" i="20"/>
  <c r="I15" i="20" s="1"/>
  <c r="G15" i="20"/>
  <c r="F15" i="20"/>
  <c r="E15" i="20"/>
  <c r="J14" i="20"/>
  <c r="K14" i="20" s="1"/>
  <c r="H14" i="20"/>
  <c r="I14" i="20" s="1"/>
  <c r="G14" i="20"/>
  <c r="F14" i="20"/>
  <c r="E14" i="20"/>
  <c r="J13" i="20"/>
  <c r="K13" i="20" s="1"/>
  <c r="H13" i="20"/>
  <c r="I13" i="20" s="1"/>
  <c r="G13" i="20"/>
  <c r="F13" i="20"/>
  <c r="E13" i="20"/>
  <c r="J53" i="19"/>
  <c r="K53" i="19" s="1"/>
  <c r="H53" i="19"/>
  <c r="I53" i="19" s="1"/>
  <c r="G53" i="19"/>
  <c r="F53" i="19"/>
  <c r="E53" i="19"/>
  <c r="J52" i="19"/>
  <c r="K52" i="19" s="1"/>
  <c r="H52" i="19"/>
  <c r="I52" i="19" s="1"/>
  <c r="G52" i="19"/>
  <c r="F52" i="19"/>
  <c r="E52" i="19"/>
  <c r="J51" i="19"/>
  <c r="K51" i="19" s="1"/>
  <c r="H51" i="19"/>
  <c r="I51" i="19" s="1"/>
  <c r="G51" i="19"/>
  <c r="F51" i="19"/>
  <c r="E51" i="19"/>
  <c r="J50" i="19"/>
  <c r="K50" i="19" s="1"/>
  <c r="H50" i="19"/>
  <c r="I50" i="19" s="1"/>
  <c r="G50" i="19"/>
  <c r="F50" i="19"/>
  <c r="E50" i="19"/>
  <c r="J49" i="19"/>
  <c r="K49" i="19" s="1"/>
  <c r="H49" i="19"/>
  <c r="I49" i="19" s="1"/>
  <c r="G49" i="19"/>
  <c r="F49" i="19"/>
  <c r="E49" i="19"/>
  <c r="J48" i="19"/>
  <c r="K48" i="19" s="1"/>
  <c r="H48" i="19"/>
  <c r="I48" i="19" s="1"/>
  <c r="G48" i="19"/>
  <c r="F48" i="19"/>
  <c r="E48" i="19"/>
  <c r="J47" i="19"/>
  <c r="K47" i="19" s="1"/>
  <c r="H47" i="19"/>
  <c r="I47" i="19" s="1"/>
  <c r="G47" i="19"/>
  <c r="F47" i="19"/>
  <c r="E47" i="19"/>
  <c r="J46" i="19"/>
  <c r="K46" i="19" s="1"/>
  <c r="H46" i="19"/>
  <c r="I46" i="19" s="1"/>
  <c r="G46" i="19"/>
  <c r="F46" i="19"/>
  <c r="E46" i="19"/>
  <c r="J45" i="19"/>
  <c r="K45" i="19" s="1"/>
  <c r="H45" i="19"/>
  <c r="I45" i="19" s="1"/>
  <c r="G45" i="19"/>
  <c r="F45" i="19"/>
  <c r="E45" i="19"/>
  <c r="J44" i="19"/>
  <c r="K44" i="19" s="1"/>
  <c r="H44" i="19"/>
  <c r="I44" i="19" s="1"/>
  <c r="G44" i="19"/>
  <c r="F44" i="19"/>
  <c r="E44" i="19"/>
  <c r="J43" i="19"/>
  <c r="K43" i="19" s="1"/>
  <c r="H43" i="19"/>
  <c r="I43" i="19" s="1"/>
  <c r="G43" i="19"/>
  <c r="F43" i="19"/>
  <c r="E43" i="19"/>
  <c r="J42" i="19"/>
  <c r="K42" i="19" s="1"/>
  <c r="H42" i="19"/>
  <c r="I42" i="19" s="1"/>
  <c r="G42" i="19"/>
  <c r="F42" i="19"/>
  <c r="E42" i="19"/>
  <c r="J41" i="19"/>
  <c r="K41" i="19" s="1"/>
  <c r="H41" i="19"/>
  <c r="I41" i="19" s="1"/>
  <c r="G41" i="19"/>
  <c r="F41" i="19"/>
  <c r="E41" i="19"/>
  <c r="J40" i="19"/>
  <c r="K40" i="19" s="1"/>
  <c r="H40" i="19"/>
  <c r="I40" i="19" s="1"/>
  <c r="G40" i="19"/>
  <c r="F40" i="19"/>
  <c r="E40" i="19"/>
  <c r="J39" i="19"/>
  <c r="K39" i="19" s="1"/>
  <c r="H39" i="19"/>
  <c r="I39" i="19" s="1"/>
  <c r="G39" i="19"/>
  <c r="F39" i="19"/>
  <c r="E39" i="19"/>
  <c r="J38" i="19"/>
  <c r="K38" i="19" s="1"/>
  <c r="H38" i="19"/>
  <c r="I38" i="19" s="1"/>
  <c r="G38" i="19"/>
  <c r="F38" i="19"/>
  <c r="E38" i="19"/>
  <c r="J37" i="19"/>
  <c r="K37" i="19" s="1"/>
  <c r="H37" i="19"/>
  <c r="I37" i="19" s="1"/>
  <c r="G37" i="19"/>
  <c r="F37" i="19"/>
  <c r="E37" i="19"/>
  <c r="J36" i="19"/>
  <c r="K36" i="19" s="1"/>
  <c r="H36" i="19"/>
  <c r="I36" i="19" s="1"/>
  <c r="G36" i="19"/>
  <c r="F36" i="19"/>
  <c r="E36" i="19"/>
  <c r="J35" i="19"/>
  <c r="K35" i="19" s="1"/>
  <c r="H35" i="19"/>
  <c r="I35" i="19" s="1"/>
  <c r="G35" i="19"/>
  <c r="F35" i="19"/>
  <c r="E35" i="19"/>
  <c r="J34" i="19"/>
  <c r="K34" i="19" s="1"/>
  <c r="H34" i="19"/>
  <c r="I34" i="19" s="1"/>
  <c r="G34" i="19"/>
  <c r="F34" i="19"/>
  <c r="E34" i="19"/>
  <c r="J33" i="19"/>
  <c r="K33" i="19" s="1"/>
  <c r="H33" i="19"/>
  <c r="I33" i="19" s="1"/>
  <c r="G33" i="19"/>
  <c r="F33" i="19"/>
  <c r="E33" i="19"/>
  <c r="J32" i="19"/>
  <c r="K32" i="19" s="1"/>
  <c r="H32" i="19"/>
  <c r="I32" i="19" s="1"/>
  <c r="G32" i="19"/>
  <c r="F32" i="19"/>
  <c r="E32" i="19"/>
  <c r="J31" i="19"/>
  <c r="K31" i="19" s="1"/>
  <c r="H31" i="19"/>
  <c r="I31" i="19" s="1"/>
  <c r="G31" i="19"/>
  <c r="F31" i="19"/>
  <c r="E31" i="19"/>
  <c r="J30" i="19"/>
  <c r="K30" i="19" s="1"/>
  <c r="H30" i="19"/>
  <c r="I30" i="19" s="1"/>
  <c r="G30" i="19"/>
  <c r="F30" i="19"/>
  <c r="E30" i="19"/>
  <c r="J29" i="19"/>
  <c r="K29" i="19" s="1"/>
  <c r="H29" i="19"/>
  <c r="I29" i="19" s="1"/>
  <c r="G29" i="19"/>
  <c r="F29" i="19"/>
  <c r="E29" i="19"/>
  <c r="J28" i="19"/>
  <c r="K28" i="19" s="1"/>
  <c r="H28" i="19"/>
  <c r="I28" i="19" s="1"/>
  <c r="G28" i="19"/>
  <c r="F28" i="19"/>
  <c r="E28" i="19"/>
  <c r="J27" i="19"/>
  <c r="K27" i="19" s="1"/>
  <c r="H27" i="19"/>
  <c r="I27" i="19" s="1"/>
  <c r="G27" i="19"/>
  <c r="F27" i="19"/>
  <c r="E27" i="19"/>
  <c r="J26" i="19"/>
  <c r="K26" i="19" s="1"/>
  <c r="H26" i="19"/>
  <c r="I26" i="19" s="1"/>
  <c r="G26" i="19"/>
  <c r="F26" i="19"/>
  <c r="E26" i="19"/>
  <c r="J25" i="19"/>
  <c r="K25" i="19" s="1"/>
  <c r="H25" i="19"/>
  <c r="I25" i="19" s="1"/>
  <c r="G25" i="19"/>
  <c r="F25" i="19"/>
  <c r="E25" i="19"/>
  <c r="J24" i="19"/>
  <c r="K24" i="19" s="1"/>
  <c r="H24" i="19"/>
  <c r="I24" i="19" s="1"/>
  <c r="G24" i="19"/>
  <c r="F24" i="19"/>
  <c r="E24" i="19"/>
  <c r="J23" i="19"/>
  <c r="K23" i="19" s="1"/>
  <c r="H23" i="19"/>
  <c r="I23" i="19" s="1"/>
  <c r="G23" i="19"/>
  <c r="F23" i="19"/>
  <c r="E23" i="19"/>
  <c r="J22" i="19"/>
  <c r="K22" i="19" s="1"/>
  <c r="H22" i="19"/>
  <c r="I22" i="19" s="1"/>
  <c r="G22" i="19"/>
  <c r="F22" i="19"/>
  <c r="E22" i="19"/>
  <c r="J21" i="19"/>
  <c r="K21" i="19" s="1"/>
  <c r="H21" i="19"/>
  <c r="I21" i="19" s="1"/>
  <c r="G21" i="19"/>
  <c r="F21" i="19"/>
  <c r="E21" i="19"/>
  <c r="J20" i="19"/>
  <c r="K20" i="19" s="1"/>
  <c r="H20" i="19"/>
  <c r="I20" i="19" s="1"/>
  <c r="G20" i="19"/>
  <c r="F20" i="19"/>
  <c r="E20" i="19"/>
  <c r="J19" i="19"/>
  <c r="K19" i="19" s="1"/>
  <c r="H19" i="19"/>
  <c r="I19" i="19" s="1"/>
  <c r="G19" i="19"/>
  <c r="F19" i="19"/>
  <c r="E19" i="19"/>
  <c r="J18" i="19"/>
  <c r="K18" i="19" s="1"/>
  <c r="H18" i="19"/>
  <c r="I18" i="19" s="1"/>
  <c r="G18" i="19"/>
  <c r="F18" i="19"/>
  <c r="E18" i="19"/>
  <c r="J17" i="19"/>
  <c r="K17" i="19" s="1"/>
  <c r="H17" i="19"/>
  <c r="I17" i="19" s="1"/>
  <c r="G17" i="19"/>
  <c r="F17" i="19"/>
  <c r="E17" i="19"/>
  <c r="J16" i="19"/>
  <c r="K16" i="19" s="1"/>
  <c r="H16" i="19"/>
  <c r="I16" i="19" s="1"/>
  <c r="G16" i="19"/>
  <c r="F16" i="19"/>
  <c r="E16" i="19"/>
  <c r="J15" i="19"/>
  <c r="K15" i="19" s="1"/>
  <c r="H15" i="19"/>
  <c r="I15" i="19" s="1"/>
  <c r="G15" i="19"/>
  <c r="F15" i="19"/>
  <c r="E15" i="19"/>
  <c r="J14" i="19"/>
  <c r="K14" i="19" s="1"/>
  <c r="H14" i="19"/>
  <c r="I14" i="19" s="1"/>
  <c r="G14" i="19"/>
  <c r="F14" i="19"/>
  <c r="E14" i="19"/>
  <c r="J13" i="19"/>
  <c r="K13" i="19" s="1"/>
  <c r="H13" i="19"/>
  <c r="I13" i="19" s="1"/>
  <c r="G13" i="19"/>
  <c r="F13" i="19"/>
  <c r="E13" i="19"/>
  <c r="J53" i="18"/>
  <c r="K53" i="18" s="1"/>
  <c r="H53" i="18"/>
  <c r="I53" i="18" s="1"/>
  <c r="G53" i="18"/>
  <c r="F53" i="18"/>
  <c r="E53" i="18"/>
  <c r="J52" i="18"/>
  <c r="K52" i="18" s="1"/>
  <c r="H52" i="18"/>
  <c r="I52" i="18" s="1"/>
  <c r="G52" i="18"/>
  <c r="F52" i="18"/>
  <c r="E52" i="18"/>
  <c r="J51" i="18"/>
  <c r="K51" i="18" s="1"/>
  <c r="H51" i="18"/>
  <c r="I51" i="18" s="1"/>
  <c r="G51" i="18"/>
  <c r="F51" i="18"/>
  <c r="E51" i="18"/>
  <c r="J50" i="18"/>
  <c r="K50" i="18" s="1"/>
  <c r="H50" i="18"/>
  <c r="I50" i="18" s="1"/>
  <c r="G50" i="18"/>
  <c r="F50" i="18"/>
  <c r="E50" i="18"/>
  <c r="J49" i="18"/>
  <c r="K49" i="18" s="1"/>
  <c r="H49" i="18"/>
  <c r="I49" i="18" s="1"/>
  <c r="G49" i="18"/>
  <c r="F49" i="18"/>
  <c r="E49" i="18"/>
  <c r="J48" i="18"/>
  <c r="K48" i="18" s="1"/>
  <c r="H48" i="18"/>
  <c r="I48" i="18" s="1"/>
  <c r="G48" i="18"/>
  <c r="F48" i="18"/>
  <c r="E48" i="18"/>
  <c r="J47" i="18"/>
  <c r="K47" i="18" s="1"/>
  <c r="H47" i="18"/>
  <c r="I47" i="18" s="1"/>
  <c r="G47" i="18"/>
  <c r="F47" i="18"/>
  <c r="E47" i="18"/>
  <c r="J46" i="18"/>
  <c r="K46" i="18" s="1"/>
  <c r="H46" i="18"/>
  <c r="I46" i="18" s="1"/>
  <c r="G46" i="18"/>
  <c r="F46" i="18"/>
  <c r="E46" i="18"/>
  <c r="J45" i="18"/>
  <c r="K45" i="18" s="1"/>
  <c r="H45" i="18"/>
  <c r="I45" i="18" s="1"/>
  <c r="G45" i="18"/>
  <c r="F45" i="18"/>
  <c r="E45" i="18"/>
  <c r="J44" i="18"/>
  <c r="K44" i="18" s="1"/>
  <c r="H44" i="18"/>
  <c r="I44" i="18" s="1"/>
  <c r="G44" i="18"/>
  <c r="F44" i="18"/>
  <c r="E44" i="18"/>
  <c r="J43" i="18"/>
  <c r="K43" i="18" s="1"/>
  <c r="H43" i="18"/>
  <c r="I43" i="18" s="1"/>
  <c r="G43" i="18"/>
  <c r="F43" i="18"/>
  <c r="E43" i="18"/>
  <c r="J42" i="18"/>
  <c r="K42" i="18" s="1"/>
  <c r="H42" i="18"/>
  <c r="I42" i="18" s="1"/>
  <c r="G42" i="18"/>
  <c r="F42" i="18"/>
  <c r="E42" i="18"/>
  <c r="J41" i="18"/>
  <c r="K41" i="18" s="1"/>
  <c r="H41" i="18"/>
  <c r="I41" i="18" s="1"/>
  <c r="G41" i="18"/>
  <c r="F41" i="18"/>
  <c r="E41" i="18"/>
  <c r="J40" i="18"/>
  <c r="K40" i="18" s="1"/>
  <c r="H40" i="18"/>
  <c r="I40" i="18" s="1"/>
  <c r="G40" i="18"/>
  <c r="F40" i="18"/>
  <c r="E40" i="18"/>
  <c r="J39" i="18"/>
  <c r="K39" i="18" s="1"/>
  <c r="H39" i="18"/>
  <c r="I39" i="18" s="1"/>
  <c r="G39" i="18"/>
  <c r="F39" i="18"/>
  <c r="E39" i="18"/>
  <c r="J38" i="18"/>
  <c r="K38" i="18" s="1"/>
  <c r="H38" i="18"/>
  <c r="I38" i="18" s="1"/>
  <c r="G38" i="18"/>
  <c r="F38" i="18"/>
  <c r="E38" i="18"/>
  <c r="J37" i="18"/>
  <c r="K37" i="18" s="1"/>
  <c r="H37" i="18"/>
  <c r="I37" i="18" s="1"/>
  <c r="G37" i="18"/>
  <c r="F37" i="18"/>
  <c r="E37" i="18"/>
  <c r="J36" i="18"/>
  <c r="K36" i="18" s="1"/>
  <c r="H36" i="18"/>
  <c r="I36" i="18" s="1"/>
  <c r="G36" i="18"/>
  <c r="F36" i="18"/>
  <c r="E36" i="18"/>
  <c r="J35" i="18"/>
  <c r="K35" i="18" s="1"/>
  <c r="H35" i="18"/>
  <c r="I35" i="18" s="1"/>
  <c r="G35" i="18"/>
  <c r="F35" i="18"/>
  <c r="E35" i="18"/>
  <c r="J34" i="18"/>
  <c r="K34" i="18" s="1"/>
  <c r="H34" i="18"/>
  <c r="I34" i="18" s="1"/>
  <c r="G34" i="18"/>
  <c r="F34" i="18"/>
  <c r="E34" i="18"/>
  <c r="J33" i="18"/>
  <c r="K33" i="18" s="1"/>
  <c r="H33" i="18"/>
  <c r="I33" i="18" s="1"/>
  <c r="G33" i="18"/>
  <c r="F33" i="18"/>
  <c r="E33" i="18"/>
  <c r="J32" i="18"/>
  <c r="K32" i="18" s="1"/>
  <c r="H32" i="18"/>
  <c r="I32" i="18" s="1"/>
  <c r="G32" i="18"/>
  <c r="F32" i="18"/>
  <c r="E32" i="18"/>
  <c r="J31" i="18"/>
  <c r="K31" i="18" s="1"/>
  <c r="H31" i="18"/>
  <c r="I31" i="18" s="1"/>
  <c r="G31" i="18"/>
  <c r="F31" i="18"/>
  <c r="E31" i="18"/>
  <c r="J30" i="18"/>
  <c r="K30" i="18" s="1"/>
  <c r="H30" i="18"/>
  <c r="I30" i="18" s="1"/>
  <c r="G30" i="18"/>
  <c r="F30" i="18"/>
  <c r="E30" i="18"/>
  <c r="J29" i="18"/>
  <c r="K29" i="18" s="1"/>
  <c r="H29" i="18"/>
  <c r="I29" i="18" s="1"/>
  <c r="G29" i="18"/>
  <c r="F29" i="18"/>
  <c r="E29" i="18"/>
  <c r="J28" i="18"/>
  <c r="K28" i="18" s="1"/>
  <c r="H28" i="18"/>
  <c r="I28" i="18" s="1"/>
  <c r="G28" i="18"/>
  <c r="F28" i="18"/>
  <c r="E28" i="18"/>
  <c r="J27" i="18"/>
  <c r="K27" i="18" s="1"/>
  <c r="H27" i="18"/>
  <c r="I27" i="18" s="1"/>
  <c r="G27" i="18"/>
  <c r="F27" i="18"/>
  <c r="E27" i="18"/>
  <c r="J26" i="18"/>
  <c r="K26" i="18" s="1"/>
  <c r="H26" i="18"/>
  <c r="I26" i="18" s="1"/>
  <c r="G26" i="18"/>
  <c r="F26" i="18"/>
  <c r="E26" i="18"/>
  <c r="J25" i="18"/>
  <c r="K25" i="18" s="1"/>
  <c r="H25" i="18"/>
  <c r="I25" i="18" s="1"/>
  <c r="G25" i="18"/>
  <c r="F25" i="18"/>
  <c r="E25" i="18"/>
  <c r="J24" i="18"/>
  <c r="K24" i="18" s="1"/>
  <c r="H24" i="18"/>
  <c r="I24" i="18" s="1"/>
  <c r="G24" i="18"/>
  <c r="F24" i="18"/>
  <c r="E24" i="18"/>
  <c r="J23" i="18"/>
  <c r="K23" i="18" s="1"/>
  <c r="H23" i="18"/>
  <c r="I23" i="18" s="1"/>
  <c r="G23" i="18"/>
  <c r="F23" i="18"/>
  <c r="E23" i="18"/>
  <c r="J22" i="18"/>
  <c r="K22" i="18" s="1"/>
  <c r="H22" i="18"/>
  <c r="I22" i="18" s="1"/>
  <c r="G22" i="18"/>
  <c r="F22" i="18"/>
  <c r="E22" i="18"/>
  <c r="J21" i="18"/>
  <c r="K21" i="18" s="1"/>
  <c r="H21" i="18"/>
  <c r="I21" i="18" s="1"/>
  <c r="G21" i="18"/>
  <c r="F21" i="18"/>
  <c r="E21" i="18"/>
  <c r="J20" i="18"/>
  <c r="K20" i="18" s="1"/>
  <c r="H20" i="18"/>
  <c r="I20" i="18" s="1"/>
  <c r="G20" i="18"/>
  <c r="F20" i="18"/>
  <c r="E20" i="18"/>
  <c r="J19" i="18"/>
  <c r="K19" i="18" s="1"/>
  <c r="H19" i="18"/>
  <c r="I19" i="18" s="1"/>
  <c r="G19" i="18"/>
  <c r="F19" i="18"/>
  <c r="E19" i="18"/>
  <c r="J18" i="18"/>
  <c r="K18" i="18" s="1"/>
  <c r="H18" i="18"/>
  <c r="I18" i="18" s="1"/>
  <c r="G18" i="18"/>
  <c r="F18" i="18"/>
  <c r="E18" i="18"/>
  <c r="J17" i="18"/>
  <c r="K17" i="18" s="1"/>
  <c r="H17" i="18"/>
  <c r="I17" i="18" s="1"/>
  <c r="G17" i="18"/>
  <c r="F17" i="18"/>
  <c r="E17" i="18"/>
  <c r="J16" i="18"/>
  <c r="K16" i="18" s="1"/>
  <c r="H16" i="18"/>
  <c r="I16" i="18" s="1"/>
  <c r="G16" i="18"/>
  <c r="F16" i="18"/>
  <c r="E16" i="18"/>
  <c r="J15" i="18"/>
  <c r="K15" i="18" s="1"/>
  <c r="H15" i="18"/>
  <c r="I15" i="18" s="1"/>
  <c r="G15" i="18"/>
  <c r="F15" i="18"/>
  <c r="E15" i="18"/>
  <c r="J14" i="18"/>
  <c r="K14" i="18" s="1"/>
  <c r="H14" i="18"/>
  <c r="I14" i="18" s="1"/>
  <c r="G14" i="18"/>
  <c r="F14" i="18"/>
  <c r="E14" i="18"/>
  <c r="J13" i="18"/>
  <c r="K13" i="18" s="1"/>
  <c r="H13" i="18"/>
  <c r="I13" i="18" s="1"/>
  <c r="G13" i="18"/>
  <c r="F13" i="18"/>
  <c r="E13" i="18"/>
  <c r="J48" i="17"/>
  <c r="K48" i="17" s="1"/>
  <c r="H48" i="17"/>
  <c r="I48" i="17" s="1"/>
  <c r="G48" i="17"/>
  <c r="F48" i="17"/>
  <c r="E48" i="17"/>
  <c r="J47" i="17"/>
  <c r="K47" i="17" s="1"/>
  <c r="H47" i="17"/>
  <c r="I47" i="17" s="1"/>
  <c r="G47" i="17"/>
  <c r="F47" i="17"/>
  <c r="E47" i="17"/>
  <c r="J46" i="17"/>
  <c r="K46" i="17" s="1"/>
  <c r="H46" i="17"/>
  <c r="I46" i="17" s="1"/>
  <c r="G46" i="17"/>
  <c r="F46" i="17"/>
  <c r="E46" i="17"/>
  <c r="J45" i="17"/>
  <c r="K45" i="17" s="1"/>
  <c r="H45" i="17"/>
  <c r="I45" i="17" s="1"/>
  <c r="G45" i="17"/>
  <c r="F45" i="17"/>
  <c r="E45" i="17"/>
  <c r="J44" i="17"/>
  <c r="K44" i="17" s="1"/>
  <c r="H44" i="17"/>
  <c r="I44" i="17" s="1"/>
  <c r="G44" i="17"/>
  <c r="F44" i="17"/>
  <c r="E44" i="17"/>
  <c r="J43" i="17"/>
  <c r="K43" i="17" s="1"/>
  <c r="H43" i="17"/>
  <c r="I43" i="17" s="1"/>
  <c r="G43" i="17"/>
  <c r="F43" i="17"/>
  <c r="E43" i="17"/>
  <c r="J42" i="17"/>
  <c r="K42" i="17" s="1"/>
  <c r="H42" i="17"/>
  <c r="I42" i="17" s="1"/>
  <c r="G42" i="17"/>
  <c r="F42" i="17"/>
  <c r="E42" i="17"/>
  <c r="J41" i="17"/>
  <c r="K41" i="17" s="1"/>
  <c r="H41" i="17"/>
  <c r="I41" i="17" s="1"/>
  <c r="G41" i="17"/>
  <c r="F41" i="17"/>
  <c r="E41" i="17"/>
  <c r="J40" i="17"/>
  <c r="K40" i="17" s="1"/>
  <c r="H40" i="17"/>
  <c r="I40" i="17" s="1"/>
  <c r="G40" i="17"/>
  <c r="F40" i="17"/>
  <c r="E40" i="17"/>
  <c r="J39" i="17"/>
  <c r="K39" i="17" s="1"/>
  <c r="H39" i="17"/>
  <c r="I39" i="17" s="1"/>
  <c r="G39" i="17"/>
  <c r="F39" i="17"/>
  <c r="E39" i="17"/>
  <c r="J38" i="17"/>
  <c r="K38" i="17" s="1"/>
  <c r="H38" i="17"/>
  <c r="I38" i="17" s="1"/>
  <c r="G38" i="17"/>
  <c r="F38" i="17"/>
  <c r="E38" i="17"/>
  <c r="J37" i="17"/>
  <c r="K37" i="17" s="1"/>
  <c r="H37" i="17"/>
  <c r="I37" i="17" s="1"/>
  <c r="G37" i="17"/>
  <c r="F37" i="17"/>
  <c r="E37" i="17"/>
  <c r="J36" i="17"/>
  <c r="K36" i="17" s="1"/>
  <c r="H36" i="17"/>
  <c r="I36" i="17" s="1"/>
  <c r="G36" i="17"/>
  <c r="F36" i="17"/>
  <c r="E36" i="17"/>
  <c r="J35" i="17"/>
  <c r="K35" i="17" s="1"/>
  <c r="H35" i="17"/>
  <c r="I35" i="17" s="1"/>
  <c r="G35" i="17"/>
  <c r="F35" i="17"/>
  <c r="E35" i="17"/>
  <c r="J34" i="17"/>
  <c r="K34" i="17" s="1"/>
  <c r="H34" i="17"/>
  <c r="I34" i="17" s="1"/>
  <c r="G34" i="17"/>
  <c r="F34" i="17"/>
  <c r="E34" i="17"/>
  <c r="J33" i="17"/>
  <c r="K33" i="17" s="1"/>
  <c r="H33" i="17"/>
  <c r="I33" i="17" s="1"/>
  <c r="G33" i="17"/>
  <c r="F33" i="17"/>
  <c r="E33" i="17"/>
  <c r="J32" i="17"/>
  <c r="K32" i="17" s="1"/>
  <c r="H32" i="17"/>
  <c r="I32" i="17" s="1"/>
  <c r="G32" i="17"/>
  <c r="F32" i="17"/>
  <c r="E32" i="17"/>
  <c r="J31" i="17"/>
  <c r="K31" i="17" s="1"/>
  <c r="H31" i="17"/>
  <c r="I31" i="17" s="1"/>
  <c r="G31" i="17"/>
  <c r="F31" i="17"/>
  <c r="E31" i="17"/>
  <c r="J30" i="17"/>
  <c r="K30" i="17" s="1"/>
  <c r="H30" i="17"/>
  <c r="I30" i="17" s="1"/>
  <c r="G30" i="17"/>
  <c r="F30" i="17"/>
  <c r="E30" i="17"/>
  <c r="J29" i="17"/>
  <c r="K29" i="17" s="1"/>
  <c r="H29" i="17"/>
  <c r="I29" i="17" s="1"/>
  <c r="G29" i="17"/>
  <c r="F29" i="17"/>
  <c r="E29" i="17"/>
  <c r="J28" i="17"/>
  <c r="K28" i="17" s="1"/>
  <c r="H28" i="17"/>
  <c r="I28" i="17" s="1"/>
  <c r="G28" i="17"/>
  <c r="F28" i="17"/>
  <c r="E28" i="17"/>
  <c r="J27" i="17"/>
  <c r="K27" i="17" s="1"/>
  <c r="H27" i="17"/>
  <c r="I27" i="17" s="1"/>
  <c r="G27" i="17"/>
  <c r="F27" i="17"/>
  <c r="E27" i="17"/>
  <c r="J26" i="17"/>
  <c r="K26" i="17" s="1"/>
  <c r="H26" i="17"/>
  <c r="I26" i="17" s="1"/>
  <c r="G26" i="17"/>
  <c r="F26" i="17"/>
  <c r="E26" i="17"/>
  <c r="J25" i="17"/>
  <c r="K25" i="17" s="1"/>
  <c r="H25" i="17"/>
  <c r="I25" i="17" s="1"/>
  <c r="G25" i="17"/>
  <c r="F25" i="17"/>
  <c r="E25" i="17"/>
  <c r="J24" i="17"/>
  <c r="K24" i="17" s="1"/>
  <c r="H24" i="17"/>
  <c r="I24" i="17" s="1"/>
  <c r="G24" i="17"/>
  <c r="F24" i="17"/>
  <c r="E24" i="17"/>
  <c r="J23" i="17"/>
  <c r="K23" i="17" s="1"/>
  <c r="H23" i="17"/>
  <c r="I23" i="17" s="1"/>
  <c r="G23" i="17"/>
  <c r="F23" i="17"/>
  <c r="E23" i="17"/>
  <c r="J22" i="17"/>
  <c r="K22" i="17" s="1"/>
  <c r="H22" i="17"/>
  <c r="I22" i="17" s="1"/>
  <c r="G22" i="17"/>
  <c r="F22" i="17"/>
  <c r="E22" i="17"/>
  <c r="J21" i="17"/>
  <c r="K21" i="17" s="1"/>
  <c r="H21" i="17"/>
  <c r="I21" i="17" s="1"/>
  <c r="G21" i="17"/>
  <c r="F21" i="17"/>
  <c r="E21" i="17"/>
  <c r="J20" i="17"/>
  <c r="K20" i="17" s="1"/>
  <c r="H20" i="17"/>
  <c r="I20" i="17" s="1"/>
  <c r="G20" i="17"/>
  <c r="F20" i="17"/>
  <c r="E20" i="17"/>
  <c r="J19" i="17"/>
  <c r="K19" i="17" s="1"/>
  <c r="H19" i="17"/>
  <c r="I19" i="17" s="1"/>
  <c r="G19" i="17"/>
  <c r="F19" i="17"/>
  <c r="E19" i="17"/>
  <c r="J18" i="17"/>
  <c r="K18" i="17" s="1"/>
  <c r="H18" i="17"/>
  <c r="I18" i="17" s="1"/>
  <c r="G18" i="17"/>
  <c r="F18" i="17"/>
  <c r="E18" i="17"/>
  <c r="J17" i="17"/>
  <c r="K17" i="17" s="1"/>
  <c r="H17" i="17"/>
  <c r="I17" i="17" s="1"/>
  <c r="G17" i="17"/>
  <c r="F17" i="17"/>
  <c r="E17" i="17"/>
  <c r="J16" i="17"/>
  <c r="K16" i="17" s="1"/>
  <c r="H16" i="17"/>
  <c r="I16" i="17" s="1"/>
  <c r="G16" i="17"/>
  <c r="F16" i="17"/>
  <c r="E16" i="17"/>
  <c r="J15" i="17"/>
  <c r="K15" i="17" s="1"/>
  <c r="H15" i="17"/>
  <c r="I15" i="17" s="1"/>
  <c r="G15" i="17"/>
  <c r="F15" i="17"/>
  <c r="E15" i="17"/>
  <c r="J14" i="17"/>
  <c r="K14" i="17" s="1"/>
  <c r="H14" i="17"/>
  <c r="I14" i="17" s="1"/>
  <c r="G14" i="17"/>
  <c r="F14" i="17"/>
  <c r="E14" i="17"/>
  <c r="J13" i="17"/>
  <c r="K13" i="17" s="1"/>
  <c r="H13" i="17"/>
  <c r="I13" i="17" s="1"/>
  <c r="G13" i="17"/>
  <c r="F13" i="17"/>
  <c r="E13" i="17"/>
  <c r="J57" i="16"/>
  <c r="K57" i="16" s="1"/>
  <c r="H57" i="16"/>
  <c r="I57" i="16" s="1"/>
  <c r="G57" i="16"/>
  <c r="F57" i="16"/>
  <c r="E57" i="16"/>
  <c r="J56" i="16"/>
  <c r="K56" i="16" s="1"/>
  <c r="H56" i="16"/>
  <c r="I56" i="16" s="1"/>
  <c r="G56" i="16"/>
  <c r="F56" i="16"/>
  <c r="E56" i="16"/>
  <c r="J55" i="16"/>
  <c r="K55" i="16" s="1"/>
  <c r="H55" i="16"/>
  <c r="I55" i="16" s="1"/>
  <c r="G55" i="16"/>
  <c r="F55" i="16"/>
  <c r="E55" i="16"/>
  <c r="J54" i="16"/>
  <c r="K54" i="16" s="1"/>
  <c r="H54" i="16"/>
  <c r="I54" i="16" s="1"/>
  <c r="G54" i="16"/>
  <c r="F54" i="16"/>
  <c r="E54" i="16"/>
  <c r="J53" i="16"/>
  <c r="K53" i="16" s="1"/>
  <c r="H53" i="16"/>
  <c r="I53" i="16" s="1"/>
  <c r="G53" i="16"/>
  <c r="F53" i="16"/>
  <c r="E53" i="16"/>
  <c r="J52" i="16"/>
  <c r="K52" i="16" s="1"/>
  <c r="H52" i="16"/>
  <c r="I52" i="16" s="1"/>
  <c r="G52" i="16"/>
  <c r="F52" i="16"/>
  <c r="E52" i="16"/>
  <c r="J51" i="16"/>
  <c r="K51" i="16" s="1"/>
  <c r="H51" i="16"/>
  <c r="I51" i="16" s="1"/>
  <c r="G51" i="16"/>
  <c r="F51" i="16"/>
  <c r="E51" i="16"/>
  <c r="J50" i="16"/>
  <c r="K50" i="16" s="1"/>
  <c r="H50" i="16"/>
  <c r="I50" i="16" s="1"/>
  <c r="G50" i="16"/>
  <c r="F50" i="16"/>
  <c r="E50" i="16"/>
  <c r="J49" i="16"/>
  <c r="K49" i="16" s="1"/>
  <c r="H49" i="16"/>
  <c r="I49" i="16" s="1"/>
  <c r="G49" i="16"/>
  <c r="F49" i="16"/>
  <c r="E49" i="16"/>
  <c r="J48" i="16"/>
  <c r="K48" i="16" s="1"/>
  <c r="H48" i="16"/>
  <c r="I48" i="16" s="1"/>
  <c r="G48" i="16"/>
  <c r="F48" i="16"/>
  <c r="E48" i="16"/>
  <c r="J47" i="16"/>
  <c r="K47" i="16" s="1"/>
  <c r="H47" i="16"/>
  <c r="I47" i="16" s="1"/>
  <c r="G47" i="16"/>
  <c r="F47" i="16"/>
  <c r="E47" i="16"/>
  <c r="J46" i="16"/>
  <c r="K46" i="16" s="1"/>
  <c r="H46" i="16"/>
  <c r="I46" i="16" s="1"/>
  <c r="G46" i="16"/>
  <c r="F46" i="16"/>
  <c r="E46" i="16"/>
  <c r="J45" i="16"/>
  <c r="K45" i="16" s="1"/>
  <c r="H45" i="16"/>
  <c r="I45" i="16" s="1"/>
  <c r="G45" i="16"/>
  <c r="F45" i="16"/>
  <c r="E45" i="16"/>
  <c r="J44" i="16"/>
  <c r="K44" i="16" s="1"/>
  <c r="H44" i="16"/>
  <c r="I44" i="16" s="1"/>
  <c r="G44" i="16"/>
  <c r="F44" i="16"/>
  <c r="E44" i="16"/>
  <c r="J43" i="16"/>
  <c r="K43" i="16" s="1"/>
  <c r="H43" i="16"/>
  <c r="I43" i="16" s="1"/>
  <c r="G43" i="16"/>
  <c r="F43" i="16"/>
  <c r="E43" i="16"/>
  <c r="J42" i="16"/>
  <c r="K42" i="16" s="1"/>
  <c r="H42" i="16"/>
  <c r="I42" i="16" s="1"/>
  <c r="G42" i="16"/>
  <c r="F42" i="16"/>
  <c r="E42" i="16"/>
  <c r="J41" i="16"/>
  <c r="K41" i="16" s="1"/>
  <c r="H41" i="16"/>
  <c r="I41" i="16" s="1"/>
  <c r="G41" i="16"/>
  <c r="F41" i="16"/>
  <c r="E41" i="16"/>
  <c r="J40" i="16"/>
  <c r="K40" i="16" s="1"/>
  <c r="H40" i="16"/>
  <c r="I40" i="16" s="1"/>
  <c r="G40" i="16"/>
  <c r="F40" i="16"/>
  <c r="E40" i="16"/>
  <c r="J39" i="16"/>
  <c r="K39" i="16" s="1"/>
  <c r="H39" i="16"/>
  <c r="I39" i="16" s="1"/>
  <c r="G39" i="16"/>
  <c r="F39" i="16"/>
  <c r="E39" i="16"/>
  <c r="J38" i="16"/>
  <c r="K38" i="16" s="1"/>
  <c r="H38" i="16"/>
  <c r="I38" i="16" s="1"/>
  <c r="G38" i="16"/>
  <c r="F38" i="16"/>
  <c r="E38" i="16"/>
  <c r="J37" i="16"/>
  <c r="K37" i="16" s="1"/>
  <c r="H37" i="16"/>
  <c r="I37" i="16" s="1"/>
  <c r="G37" i="16"/>
  <c r="F37" i="16"/>
  <c r="E37" i="16"/>
  <c r="J36" i="16"/>
  <c r="K36" i="16" s="1"/>
  <c r="H36" i="16"/>
  <c r="I36" i="16" s="1"/>
  <c r="G36" i="16"/>
  <c r="F36" i="16"/>
  <c r="E36" i="16"/>
  <c r="J35" i="16"/>
  <c r="K35" i="16" s="1"/>
  <c r="H35" i="16"/>
  <c r="I35" i="16" s="1"/>
  <c r="G35" i="16"/>
  <c r="F35" i="16"/>
  <c r="E35" i="16"/>
  <c r="J34" i="16"/>
  <c r="K34" i="16" s="1"/>
  <c r="H34" i="16"/>
  <c r="I34" i="16" s="1"/>
  <c r="G34" i="16"/>
  <c r="F34" i="16"/>
  <c r="E34" i="16"/>
  <c r="J33" i="16"/>
  <c r="K33" i="16" s="1"/>
  <c r="H33" i="16"/>
  <c r="I33" i="16" s="1"/>
  <c r="G33" i="16"/>
  <c r="F33" i="16"/>
  <c r="E33" i="16"/>
  <c r="J32" i="16"/>
  <c r="K32" i="16" s="1"/>
  <c r="H32" i="16"/>
  <c r="I32" i="16" s="1"/>
  <c r="G32" i="16"/>
  <c r="F32" i="16"/>
  <c r="E32" i="16"/>
  <c r="J31" i="16"/>
  <c r="K31" i="16" s="1"/>
  <c r="H31" i="16"/>
  <c r="I31" i="16" s="1"/>
  <c r="G31" i="16"/>
  <c r="F31" i="16"/>
  <c r="E31" i="16"/>
  <c r="J30" i="16"/>
  <c r="K30" i="16" s="1"/>
  <c r="H30" i="16"/>
  <c r="I30" i="16" s="1"/>
  <c r="G30" i="16"/>
  <c r="F30" i="16"/>
  <c r="E30" i="16"/>
  <c r="J29" i="16"/>
  <c r="K29" i="16" s="1"/>
  <c r="H29" i="16"/>
  <c r="I29" i="16" s="1"/>
  <c r="G29" i="16"/>
  <c r="F29" i="16"/>
  <c r="E29" i="16"/>
  <c r="J28" i="16"/>
  <c r="K28" i="16" s="1"/>
  <c r="H28" i="16"/>
  <c r="I28" i="16" s="1"/>
  <c r="G28" i="16"/>
  <c r="F28" i="16"/>
  <c r="E28" i="16"/>
  <c r="J27" i="16"/>
  <c r="K27" i="16" s="1"/>
  <c r="H27" i="16"/>
  <c r="I27" i="16" s="1"/>
  <c r="G27" i="16"/>
  <c r="F27" i="16"/>
  <c r="E27" i="16"/>
  <c r="J26" i="16"/>
  <c r="K26" i="16" s="1"/>
  <c r="H26" i="16"/>
  <c r="I26" i="16" s="1"/>
  <c r="G26" i="16"/>
  <c r="F26" i="16"/>
  <c r="E26" i="16"/>
  <c r="J25" i="16"/>
  <c r="K25" i="16" s="1"/>
  <c r="H25" i="16"/>
  <c r="I25" i="16" s="1"/>
  <c r="G25" i="16"/>
  <c r="F25" i="16"/>
  <c r="E25" i="16"/>
  <c r="J24" i="16"/>
  <c r="K24" i="16" s="1"/>
  <c r="H24" i="16"/>
  <c r="I24" i="16" s="1"/>
  <c r="G24" i="16"/>
  <c r="F24" i="16"/>
  <c r="E24" i="16"/>
  <c r="J23" i="16"/>
  <c r="K23" i="16" s="1"/>
  <c r="H23" i="16"/>
  <c r="I23" i="16" s="1"/>
  <c r="G23" i="16"/>
  <c r="F23" i="16"/>
  <c r="E23" i="16"/>
  <c r="J22" i="16"/>
  <c r="K22" i="16" s="1"/>
  <c r="H22" i="16"/>
  <c r="I22" i="16" s="1"/>
  <c r="G22" i="16"/>
  <c r="F22" i="16"/>
  <c r="E22" i="16"/>
  <c r="J21" i="16"/>
  <c r="K21" i="16" s="1"/>
  <c r="H21" i="16"/>
  <c r="I21" i="16" s="1"/>
  <c r="G21" i="16"/>
  <c r="F21" i="16"/>
  <c r="E21" i="16"/>
  <c r="J20" i="16"/>
  <c r="K20" i="16" s="1"/>
  <c r="H20" i="16"/>
  <c r="I20" i="16" s="1"/>
  <c r="G20" i="16"/>
  <c r="F20" i="16"/>
  <c r="E20" i="16"/>
  <c r="J19" i="16"/>
  <c r="K19" i="16" s="1"/>
  <c r="H19" i="16"/>
  <c r="I19" i="16" s="1"/>
  <c r="G19" i="16"/>
  <c r="F19" i="16"/>
  <c r="E19" i="16"/>
  <c r="J18" i="16"/>
  <c r="K18" i="16" s="1"/>
  <c r="H18" i="16"/>
  <c r="I18" i="16" s="1"/>
  <c r="G18" i="16"/>
  <c r="F18" i="16"/>
  <c r="E18" i="16"/>
  <c r="J17" i="16"/>
  <c r="K17" i="16" s="1"/>
  <c r="H17" i="16"/>
  <c r="I17" i="16" s="1"/>
  <c r="G17" i="16"/>
  <c r="F17" i="16"/>
  <c r="E17" i="16"/>
  <c r="J16" i="16"/>
  <c r="K16" i="16" s="1"/>
  <c r="H16" i="16"/>
  <c r="I16" i="16" s="1"/>
  <c r="G16" i="16"/>
  <c r="F16" i="16"/>
  <c r="E16" i="16"/>
  <c r="J15" i="16"/>
  <c r="K15" i="16" s="1"/>
  <c r="H15" i="16"/>
  <c r="I15" i="16" s="1"/>
  <c r="G15" i="16"/>
  <c r="F15" i="16"/>
  <c r="E15" i="16"/>
  <c r="J14" i="16"/>
  <c r="K14" i="16" s="1"/>
  <c r="H14" i="16"/>
  <c r="I14" i="16" s="1"/>
  <c r="G14" i="16"/>
  <c r="F14" i="16"/>
  <c r="E14" i="16"/>
  <c r="J13" i="16"/>
  <c r="K13" i="16" s="1"/>
  <c r="H13" i="16"/>
  <c r="I13" i="16" s="1"/>
  <c r="G13" i="16"/>
  <c r="F13" i="16"/>
  <c r="E13" i="16"/>
  <c r="J55" i="15"/>
  <c r="K55" i="15" s="1"/>
  <c r="H55" i="15"/>
  <c r="I55" i="15" s="1"/>
  <c r="G55" i="15"/>
  <c r="F55" i="15"/>
  <c r="E55" i="15"/>
  <c r="J54" i="15"/>
  <c r="K54" i="15" s="1"/>
  <c r="H54" i="15"/>
  <c r="I54" i="15" s="1"/>
  <c r="G54" i="15"/>
  <c r="F54" i="15"/>
  <c r="E54" i="15"/>
  <c r="J53" i="15"/>
  <c r="K53" i="15" s="1"/>
  <c r="H53" i="15"/>
  <c r="I53" i="15" s="1"/>
  <c r="G53" i="15"/>
  <c r="F53" i="15"/>
  <c r="E53" i="15"/>
  <c r="J52" i="15"/>
  <c r="K52" i="15" s="1"/>
  <c r="H52" i="15"/>
  <c r="I52" i="15" s="1"/>
  <c r="G52" i="15"/>
  <c r="F52" i="15"/>
  <c r="E52" i="15"/>
  <c r="J51" i="15"/>
  <c r="K51" i="15" s="1"/>
  <c r="H51" i="15"/>
  <c r="I51" i="15" s="1"/>
  <c r="G51" i="15"/>
  <c r="F51" i="15"/>
  <c r="E51" i="15"/>
  <c r="J50" i="15"/>
  <c r="K50" i="15" s="1"/>
  <c r="H50" i="15"/>
  <c r="I50" i="15" s="1"/>
  <c r="G50" i="15"/>
  <c r="F50" i="15"/>
  <c r="E50" i="15"/>
  <c r="J49" i="15"/>
  <c r="K49" i="15" s="1"/>
  <c r="H49" i="15"/>
  <c r="I49" i="15" s="1"/>
  <c r="G49" i="15"/>
  <c r="F49" i="15"/>
  <c r="E49" i="15"/>
  <c r="J48" i="15"/>
  <c r="K48" i="15" s="1"/>
  <c r="H48" i="15"/>
  <c r="I48" i="15" s="1"/>
  <c r="G48" i="15"/>
  <c r="F48" i="15"/>
  <c r="E48" i="15"/>
  <c r="J47" i="15"/>
  <c r="K47" i="15" s="1"/>
  <c r="H47" i="15"/>
  <c r="I47" i="15" s="1"/>
  <c r="G47" i="15"/>
  <c r="F47" i="15"/>
  <c r="E47" i="15"/>
  <c r="J46" i="15"/>
  <c r="K46" i="15" s="1"/>
  <c r="H46" i="15"/>
  <c r="I46" i="15" s="1"/>
  <c r="G46" i="15"/>
  <c r="F46" i="15"/>
  <c r="E46" i="15"/>
  <c r="J45" i="15"/>
  <c r="K45" i="15" s="1"/>
  <c r="H45" i="15"/>
  <c r="I45" i="15" s="1"/>
  <c r="G45" i="15"/>
  <c r="F45" i="15"/>
  <c r="E45" i="15"/>
  <c r="J44" i="15"/>
  <c r="K44" i="15" s="1"/>
  <c r="H44" i="15"/>
  <c r="I44" i="15" s="1"/>
  <c r="G44" i="15"/>
  <c r="F44" i="15"/>
  <c r="E44" i="15"/>
  <c r="J43" i="15"/>
  <c r="K43" i="15" s="1"/>
  <c r="H43" i="15"/>
  <c r="I43" i="15" s="1"/>
  <c r="G43" i="15"/>
  <c r="F43" i="15"/>
  <c r="E43" i="15"/>
  <c r="J42" i="15"/>
  <c r="K42" i="15" s="1"/>
  <c r="H42" i="15"/>
  <c r="I42" i="15" s="1"/>
  <c r="G42" i="15"/>
  <c r="F42" i="15"/>
  <c r="E42" i="15"/>
  <c r="J41" i="15"/>
  <c r="K41" i="15" s="1"/>
  <c r="H41" i="15"/>
  <c r="I41" i="15" s="1"/>
  <c r="G41" i="15"/>
  <c r="F41" i="15"/>
  <c r="E41" i="15"/>
  <c r="J40" i="15"/>
  <c r="K40" i="15" s="1"/>
  <c r="H40" i="15"/>
  <c r="I40" i="15" s="1"/>
  <c r="G40" i="15"/>
  <c r="F40" i="15"/>
  <c r="E40" i="15"/>
  <c r="J39" i="15"/>
  <c r="K39" i="15" s="1"/>
  <c r="H39" i="15"/>
  <c r="I39" i="15" s="1"/>
  <c r="G39" i="15"/>
  <c r="F39" i="15"/>
  <c r="E39" i="15"/>
  <c r="J38" i="15"/>
  <c r="K38" i="15" s="1"/>
  <c r="H38" i="15"/>
  <c r="I38" i="15" s="1"/>
  <c r="G38" i="15"/>
  <c r="F38" i="15"/>
  <c r="E38" i="15"/>
  <c r="J37" i="15"/>
  <c r="K37" i="15" s="1"/>
  <c r="H37" i="15"/>
  <c r="I37" i="15" s="1"/>
  <c r="G37" i="15"/>
  <c r="F37" i="15"/>
  <c r="E37" i="15"/>
  <c r="J36" i="15"/>
  <c r="K36" i="15" s="1"/>
  <c r="H36" i="15"/>
  <c r="I36" i="15" s="1"/>
  <c r="G36" i="15"/>
  <c r="F36" i="15"/>
  <c r="E36" i="15"/>
  <c r="J35" i="15"/>
  <c r="K35" i="15" s="1"/>
  <c r="H35" i="15"/>
  <c r="I35" i="15" s="1"/>
  <c r="G35" i="15"/>
  <c r="F35" i="15"/>
  <c r="E35" i="15"/>
  <c r="J34" i="15"/>
  <c r="K34" i="15" s="1"/>
  <c r="H34" i="15"/>
  <c r="I34" i="15" s="1"/>
  <c r="G34" i="15"/>
  <c r="F34" i="15"/>
  <c r="E34" i="15"/>
  <c r="J33" i="15"/>
  <c r="K33" i="15" s="1"/>
  <c r="H33" i="15"/>
  <c r="I33" i="15" s="1"/>
  <c r="G33" i="15"/>
  <c r="F33" i="15"/>
  <c r="E33" i="15"/>
  <c r="J32" i="15"/>
  <c r="K32" i="15" s="1"/>
  <c r="H32" i="15"/>
  <c r="I32" i="15" s="1"/>
  <c r="G32" i="15"/>
  <c r="F32" i="15"/>
  <c r="E32" i="15"/>
  <c r="J31" i="15"/>
  <c r="K31" i="15" s="1"/>
  <c r="H31" i="15"/>
  <c r="I31" i="15" s="1"/>
  <c r="G31" i="15"/>
  <c r="F31" i="15"/>
  <c r="E31" i="15"/>
  <c r="J30" i="15"/>
  <c r="K30" i="15" s="1"/>
  <c r="H30" i="15"/>
  <c r="I30" i="15" s="1"/>
  <c r="G30" i="15"/>
  <c r="F30" i="15"/>
  <c r="E30" i="15"/>
  <c r="J29" i="15"/>
  <c r="K29" i="15" s="1"/>
  <c r="H29" i="15"/>
  <c r="I29" i="15" s="1"/>
  <c r="G29" i="15"/>
  <c r="F29" i="15"/>
  <c r="E29" i="15"/>
  <c r="J28" i="15"/>
  <c r="K28" i="15" s="1"/>
  <c r="H28" i="15"/>
  <c r="I28" i="15" s="1"/>
  <c r="G28" i="15"/>
  <c r="F28" i="15"/>
  <c r="E28" i="15"/>
  <c r="J27" i="15"/>
  <c r="K27" i="15" s="1"/>
  <c r="H27" i="15"/>
  <c r="I27" i="15" s="1"/>
  <c r="G27" i="15"/>
  <c r="F27" i="15"/>
  <c r="E27" i="15"/>
  <c r="J26" i="15"/>
  <c r="K26" i="15" s="1"/>
  <c r="H26" i="15"/>
  <c r="I26" i="15" s="1"/>
  <c r="G26" i="15"/>
  <c r="F26" i="15"/>
  <c r="E26" i="15"/>
  <c r="J25" i="15"/>
  <c r="K25" i="15" s="1"/>
  <c r="H25" i="15"/>
  <c r="I25" i="15" s="1"/>
  <c r="G25" i="15"/>
  <c r="F25" i="15"/>
  <c r="E25" i="15"/>
  <c r="J24" i="15"/>
  <c r="K24" i="15" s="1"/>
  <c r="H24" i="15"/>
  <c r="I24" i="15" s="1"/>
  <c r="G24" i="15"/>
  <c r="F24" i="15"/>
  <c r="E24" i="15"/>
  <c r="J23" i="15"/>
  <c r="K23" i="15" s="1"/>
  <c r="H23" i="15"/>
  <c r="I23" i="15" s="1"/>
  <c r="G23" i="15"/>
  <c r="F23" i="15"/>
  <c r="E23" i="15"/>
  <c r="J22" i="15"/>
  <c r="K22" i="15" s="1"/>
  <c r="H22" i="15"/>
  <c r="I22" i="15" s="1"/>
  <c r="G22" i="15"/>
  <c r="F22" i="15"/>
  <c r="E22" i="15"/>
  <c r="J21" i="15"/>
  <c r="K21" i="15" s="1"/>
  <c r="H21" i="15"/>
  <c r="I21" i="15" s="1"/>
  <c r="G21" i="15"/>
  <c r="F21" i="15"/>
  <c r="E21" i="15"/>
  <c r="J20" i="15"/>
  <c r="K20" i="15" s="1"/>
  <c r="H20" i="15"/>
  <c r="I20" i="15" s="1"/>
  <c r="G20" i="15"/>
  <c r="F20" i="15"/>
  <c r="E20" i="15"/>
  <c r="J19" i="15"/>
  <c r="K19" i="15" s="1"/>
  <c r="H19" i="15"/>
  <c r="I19" i="15" s="1"/>
  <c r="G19" i="15"/>
  <c r="F19" i="15"/>
  <c r="E19" i="15"/>
  <c r="J18" i="15"/>
  <c r="K18" i="15" s="1"/>
  <c r="H18" i="15"/>
  <c r="I18" i="15" s="1"/>
  <c r="G18" i="15"/>
  <c r="F18" i="15"/>
  <c r="E18" i="15"/>
  <c r="J17" i="15"/>
  <c r="K17" i="15" s="1"/>
  <c r="H17" i="15"/>
  <c r="I17" i="15" s="1"/>
  <c r="G17" i="15"/>
  <c r="F17" i="15"/>
  <c r="E17" i="15"/>
  <c r="J16" i="15"/>
  <c r="K16" i="15" s="1"/>
  <c r="H16" i="15"/>
  <c r="I16" i="15" s="1"/>
  <c r="G16" i="15"/>
  <c r="F16" i="15"/>
  <c r="E16" i="15"/>
  <c r="J15" i="15"/>
  <c r="K15" i="15" s="1"/>
  <c r="H15" i="15"/>
  <c r="I15" i="15" s="1"/>
  <c r="G15" i="15"/>
  <c r="F15" i="15"/>
  <c r="E15" i="15"/>
  <c r="J14" i="15"/>
  <c r="K14" i="15" s="1"/>
  <c r="H14" i="15"/>
  <c r="I14" i="15" s="1"/>
  <c r="G14" i="15"/>
  <c r="F14" i="15"/>
  <c r="E14" i="15"/>
  <c r="J13" i="15"/>
  <c r="K13" i="15" s="1"/>
  <c r="H13" i="15"/>
  <c r="I13" i="15" s="1"/>
  <c r="G13" i="15"/>
  <c r="F13" i="15"/>
  <c r="E13" i="15"/>
  <c r="J58" i="14"/>
  <c r="K58" i="14" s="1"/>
  <c r="H58" i="14"/>
  <c r="I58" i="14" s="1"/>
  <c r="G58" i="14"/>
  <c r="F58" i="14"/>
  <c r="E58" i="14"/>
  <c r="J57" i="14"/>
  <c r="K57" i="14" s="1"/>
  <c r="H57" i="14"/>
  <c r="I57" i="14" s="1"/>
  <c r="G57" i="14"/>
  <c r="F57" i="14"/>
  <c r="E57" i="14"/>
  <c r="J56" i="14"/>
  <c r="K56" i="14" s="1"/>
  <c r="H56" i="14"/>
  <c r="I56" i="14" s="1"/>
  <c r="G56" i="14"/>
  <c r="F56" i="14"/>
  <c r="E56" i="14"/>
  <c r="J55" i="14"/>
  <c r="K55" i="14" s="1"/>
  <c r="H55" i="14"/>
  <c r="I55" i="14" s="1"/>
  <c r="G55" i="14"/>
  <c r="F55" i="14"/>
  <c r="E55" i="14"/>
  <c r="J54" i="14"/>
  <c r="K54" i="14" s="1"/>
  <c r="H54" i="14"/>
  <c r="I54" i="14" s="1"/>
  <c r="G54" i="14"/>
  <c r="F54" i="14"/>
  <c r="E54" i="14"/>
  <c r="J53" i="14"/>
  <c r="K53" i="14" s="1"/>
  <c r="H53" i="14"/>
  <c r="I53" i="14" s="1"/>
  <c r="G53" i="14"/>
  <c r="F53" i="14"/>
  <c r="E53" i="14"/>
  <c r="J52" i="14"/>
  <c r="K52" i="14" s="1"/>
  <c r="H52" i="14"/>
  <c r="I52" i="14" s="1"/>
  <c r="G52" i="14"/>
  <c r="F52" i="14"/>
  <c r="E52" i="14"/>
  <c r="J51" i="14"/>
  <c r="K51" i="14" s="1"/>
  <c r="H51" i="14"/>
  <c r="I51" i="14" s="1"/>
  <c r="G51" i="14"/>
  <c r="F51" i="14"/>
  <c r="E51" i="14"/>
  <c r="J50" i="14"/>
  <c r="K50" i="14" s="1"/>
  <c r="H50" i="14"/>
  <c r="I50" i="14" s="1"/>
  <c r="G50" i="14"/>
  <c r="F50" i="14"/>
  <c r="E50" i="14"/>
  <c r="J49" i="14"/>
  <c r="K49" i="14" s="1"/>
  <c r="H49" i="14"/>
  <c r="I49" i="14" s="1"/>
  <c r="G49" i="14"/>
  <c r="F49" i="14"/>
  <c r="E49" i="14"/>
  <c r="J48" i="14"/>
  <c r="K48" i="14" s="1"/>
  <c r="H48" i="14"/>
  <c r="I48" i="14" s="1"/>
  <c r="G48" i="14"/>
  <c r="F48" i="14"/>
  <c r="E48" i="14"/>
  <c r="J47" i="14"/>
  <c r="K47" i="14" s="1"/>
  <c r="H47" i="14"/>
  <c r="I47" i="14" s="1"/>
  <c r="G47" i="14"/>
  <c r="F47" i="14"/>
  <c r="E47" i="14"/>
  <c r="J46" i="14"/>
  <c r="K46" i="14" s="1"/>
  <c r="H46" i="14"/>
  <c r="I46" i="14" s="1"/>
  <c r="G46" i="14"/>
  <c r="F46" i="14"/>
  <c r="E46" i="14"/>
  <c r="J45" i="14"/>
  <c r="K45" i="14" s="1"/>
  <c r="H45" i="14"/>
  <c r="I45" i="14" s="1"/>
  <c r="G45" i="14"/>
  <c r="F45" i="14"/>
  <c r="E45" i="14"/>
  <c r="J44" i="14"/>
  <c r="K44" i="14" s="1"/>
  <c r="H44" i="14"/>
  <c r="I44" i="14" s="1"/>
  <c r="G44" i="14"/>
  <c r="F44" i="14"/>
  <c r="E44" i="14"/>
  <c r="J43" i="14"/>
  <c r="K43" i="14" s="1"/>
  <c r="H43" i="14"/>
  <c r="I43" i="14" s="1"/>
  <c r="G43" i="14"/>
  <c r="F43" i="14"/>
  <c r="E43" i="14"/>
  <c r="J42" i="14"/>
  <c r="K42" i="14" s="1"/>
  <c r="H42" i="14"/>
  <c r="I42" i="14" s="1"/>
  <c r="G42" i="14"/>
  <c r="F42" i="14"/>
  <c r="E42" i="14"/>
  <c r="J41" i="14"/>
  <c r="K41" i="14" s="1"/>
  <c r="H41" i="14"/>
  <c r="I41" i="14" s="1"/>
  <c r="G41" i="14"/>
  <c r="F41" i="14"/>
  <c r="E41" i="14"/>
  <c r="J40" i="14"/>
  <c r="K40" i="14" s="1"/>
  <c r="H40" i="14"/>
  <c r="I40" i="14" s="1"/>
  <c r="G40" i="14"/>
  <c r="F40" i="14"/>
  <c r="E40" i="14"/>
  <c r="J39" i="14"/>
  <c r="K39" i="14" s="1"/>
  <c r="H39" i="14"/>
  <c r="I39" i="14" s="1"/>
  <c r="G39" i="14"/>
  <c r="F39" i="14"/>
  <c r="E39" i="14"/>
  <c r="J38" i="14"/>
  <c r="K38" i="14" s="1"/>
  <c r="H38" i="14"/>
  <c r="I38" i="14" s="1"/>
  <c r="G38" i="14"/>
  <c r="F38" i="14"/>
  <c r="E38" i="14"/>
  <c r="J37" i="14"/>
  <c r="K37" i="14" s="1"/>
  <c r="H37" i="14"/>
  <c r="I37" i="14" s="1"/>
  <c r="G37" i="14"/>
  <c r="F37" i="14"/>
  <c r="E37" i="14"/>
  <c r="J36" i="14"/>
  <c r="K36" i="14" s="1"/>
  <c r="H36" i="14"/>
  <c r="I36" i="14" s="1"/>
  <c r="G36" i="14"/>
  <c r="F36" i="14"/>
  <c r="E36" i="14"/>
  <c r="J35" i="14"/>
  <c r="K35" i="14" s="1"/>
  <c r="H35" i="14"/>
  <c r="I35" i="14" s="1"/>
  <c r="G35" i="14"/>
  <c r="F35" i="14"/>
  <c r="E35" i="14"/>
  <c r="J34" i="14"/>
  <c r="K34" i="14" s="1"/>
  <c r="H34" i="14"/>
  <c r="I34" i="14" s="1"/>
  <c r="G34" i="14"/>
  <c r="F34" i="14"/>
  <c r="E34" i="14"/>
  <c r="J33" i="14"/>
  <c r="K33" i="14" s="1"/>
  <c r="H33" i="14"/>
  <c r="I33" i="14" s="1"/>
  <c r="G33" i="14"/>
  <c r="F33" i="14"/>
  <c r="E33" i="14"/>
  <c r="J32" i="14"/>
  <c r="K32" i="14" s="1"/>
  <c r="H32" i="14"/>
  <c r="I32" i="14" s="1"/>
  <c r="G32" i="14"/>
  <c r="F32" i="14"/>
  <c r="E32" i="14"/>
  <c r="J31" i="14"/>
  <c r="K31" i="14" s="1"/>
  <c r="H31" i="14"/>
  <c r="I31" i="14" s="1"/>
  <c r="G31" i="14"/>
  <c r="F31" i="14"/>
  <c r="E31" i="14"/>
  <c r="J30" i="14"/>
  <c r="K30" i="14" s="1"/>
  <c r="H30" i="14"/>
  <c r="I30" i="14" s="1"/>
  <c r="G30" i="14"/>
  <c r="F30" i="14"/>
  <c r="E30" i="14"/>
  <c r="J29" i="14"/>
  <c r="K29" i="14" s="1"/>
  <c r="H29" i="14"/>
  <c r="I29" i="14" s="1"/>
  <c r="G29" i="14"/>
  <c r="F29" i="14"/>
  <c r="E29" i="14"/>
  <c r="J28" i="14"/>
  <c r="K28" i="14" s="1"/>
  <c r="H28" i="14"/>
  <c r="I28" i="14" s="1"/>
  <c r="G28" i="14"/>
  <c r="F28" i="14"/>
  <c r="E28" i="14"/>
  <c r="J27" i="14"/>
  <c r="K27" i="14" s="1"/>
  <c r="H27" i="14"/>
  <c r="I27" i="14" s="1"/>
  <c r="G27" i="14"/>
  <c r="F27" i="14"/>
  <c r="E27" i="14"/>
  <c r="J26" i="14"/>
  <c r="K26" i="14" s="1"/>
  <c r="H26" i="14"/>
  <c r="I26" i="14" s="1"/>
  <c r="G26" i="14"/>
  <c r="F26" i="14"/>
  <c r="E26" i="14"/>
  <c r="J25" i="14"/>
  <c r="K25" i="14" s="1"/>
  <c r="H25" i="14"/>
  <c r="I25" i="14" s="1"/>
  <c r="G25" i="14"/>
  <c r="F25" i="14"/>
  <c r="E25" i="14"/>
  <c r="J24" i="14"/>
  <c r="K24" i="14" s="1"/>
  <c r="H24" i="14"/>
  <c r="I24" i="14" s="1"/>
  <c r="G24" i="14"/>
  <c r="F24" i="14"/>
  <c r="E24" i="14"/>
  <c r="J23" i="14"/>
  <c r="K23" i="14" s="1"/>
  <c r="H23" i="14"/>
  <c r="I23" i="14" s="1"/>
  <c r="G23" i="14"/>
  <c r="F23" i="14"/>
  <c r="E23" i="14"/>
  <c r="J22" i="14"/>
  <c r="K22" i="14" s="1"/>
  <c r="H22" i="14"/>
  <c r="I22" i="14" s="1"/>
  <c r="G22" i="14"/>
  <c r="F22" i="14"/>
  <c r="E22" i="14"/>
  <c r="J21" i="14"/>
  <c r="K21" i="14" s="1"/>
  <c r="H21" i="14"/>
  <c r="I21" i="14" s="1"/>
  <c r="G21" i="14"/>
  <c r="F21" i="14"/>
  <c r="E21" i="14"/>
  <c r="J20" i="14"/>
  <c r="K20" i="14" s="1"/>
  <c r="H20" i="14"/>
  <c r="I20" i="14" s="1"/>
  <c r="G20" i="14"/>
  <c r="F20" i="14"/>
  <c r="E20" i="14"/>
  <c r="J19" i="14"/>
  <c r="K19" i="14" s="1"/>
  <c r="H19" i="14"/>
  <c r="I19" i="14" s="1"/>
  <c r="G19" i="14"/>
  <c r="F19" i="14"/>
  <c r="E19" i="14"/>
  <c r="J18" i="14"/>
  <c r="K18" i="14" s="1"/>
  <c r="H18" i="14"/>
  <c r="I18" i="14" s="1"/>
  <c r="G18" i="14"/>
  <c r="F18" i="14"/>
  <c r="E18" i="14"/>
  <c r="J17" i="14"/>
  <c r="K17" i="14" s="1"/>
  <c r="H17" i="14"/>
  <c r="I17" i="14" s="1"/>
  <c r="G17" i="14"/>
  <c r="F17" i="14"/>
  <c r="E17" i="14"/>
  <c r="J16" i="14"/>
  <c r="K16" i="14" s="1"/>
  <c r="H16" i="14"/>
  <c r="I16" i="14" s="1"/>
  <c r="G16" i="14"/>
  <c r="F16" i="14"/>
  <c r="E16" i="14"/>
  <c r="J15" i="14"/>
  <c r="K15" i="14" s="1"/>
  <c r="H15" i="14"/>
  <c r="I15" i="14" s="1"/>
  <c r="G15" i="14"/>
  <c r="F15" i="14"/>
  <c r="E15" i="14"/>
  <c r="J14" i="14"/>
  <c r="K14" i="14" s="1"/>
  <c r="H14" i="14"/>
  <c r="I14" i="14" s="1"/>
  <c r="G14" i="14"/>
  <c r="F14" i="14"/>
  <c r="E14" i="14"/>
  <c r="J13" i="14"/>
  <c r="K13" i="14" s="1"/>
  <c r="H13" i="14"/>
  <c r="I13" i="14" s="1"/>
  <c r="G13" i="14"/>
  <c r="F13" i="14"/>
  <c r="E13" i="14"/>
  <c r="J56" i="13"/>
  <c r="K56" i="13" s="1"/>
  <c r="H56" i="13"/>
  <c r="I56" i="13" s="1"/>
  <c r="G56" i="13"/>
  <c r="F56" i="13"/>
  <c r="E56" i="13"/>
  <c r="J55" i="13"/>
  <c r="K55" i="13" s="1"/>
  <c r="H55" i="13"/>
  <c r="I55" i="13" s="1"/>
  <c r="G55" i="13"/>
  <c r="F55" i="13"/>
  <c r="E55" i="13"/>
  <c r="J54" i="13"/>
  <c r="K54" i="13" s="1"/>
  <c r="H54" i="13"/>
  <c r="I54" i="13" s="1"/>
  <c r="G54" i="13"/>
  <c r="F54" i="13"/>
  <c r="E54" i="13"/>
  <c r="J53" i="13"/>
  <c r="K53" i="13" s="1"/>
  <c r="H53" i="13"/>
  <c r="I53" i="13" s="1"/>
  <c r="G53" i="13"/>
  <c r="F53" i="13"/>
  <c r="E53" i="13"/>
  <c r="J52" i="13"/>
  <c r="K52" i="13" s="1"/>
  <c r="H52" i="13"/>
  <c r="I52" i="13" s="1"/>
  <c r="G52" i="13"/>
  <c r="F52" i="13"/>
  <c r="E52" i="13"/>
  <c r="J51" i="13"/>
  <c r="K51" i="13" s="1"/>
  <c r="H51" i="13"/>
  <c r="I51" i="13" s="1"/>
  <c r="G51" i="13"/>
  <c r="F51" i="13"/>
  <c r="E51" i="13"/>
  <c r="J50" i="13"/>
  <c r="K50" i="13" s="1"/>
  <c r="H50" i="13"/>
  <c r="I50" i="13" s="1"/>
  <c r="G50" i="13"/>
  <c r="F50" i="13"/>
  <c r="E50" i="13"/>
  <c r="J49" i="13"/>
  <c r="K49" i="13" s="1"/>
  <c r="H49" i="13"/>
  <c r="I49" i="13" s="1"/>
  <c r="G49" i="13"/>
  <c r="F49" i="13"/>
  <c r="E49" i="13"/>
  <c r="J48" i="13"/>
  <c r="K48" i="13" s="1"/>
  <c r="H48" i="13"/>
  <c r="I48" i="13" s="1"/>
  <c r="G48" i="13"/>
  <c r="F48" i="13"/>
  <c r="E48" i="13"/>
  <c r="J47" i="13"/>
  <c r="K47" i="13" s="1"/>
  <c r="H47" i="13"/>
  <c r="I47" i="13" s="1"/>
  <c r="G47" i="13"/>
  <c r="F47" i="13"/>
  <c r="E47" i="13"/>
  <c r="J46" i="13"/>
  <c r="K46" i="13" s="1"/>
  <c r="H46" i="13"/>
  <c r="I46" i="13" s="1"/>
  <c r="G46" i="13"/>
  <c r="F46" i="13"/>
  <c r="E46" i="13"/>
  <c r="J45" i="13"/>
  <c r="K45" i="13" s="1"/>
  <c r="H45" i="13"/>
  <c r="I45" i="13" s="1"/>
  <c r="G45" i="13"/>
  <c r="F45" i="13"/>
  <c r="E45" i="13"/>
  <c r="J44" i="13"/>
  <c r="K44" i="13" s="1"/>
  <c r="H44" i="13"/>
  <c r="I44" i="13" s="1"/>
  <c r="G44" i="13"/>
  <c r="F44" i="13"/>
  <c r="E44" i="13"/>
  <c r="J43" i="13"/>
  <c r="K43" i="13" s="1"/>
  <c r="H43" i="13"/>
  <c r="I43" i="13" s="1"/>
  <c r="G43" i="13"/>
  <c r="F43" i="13"/>
  <c r="E43" i="13"/>
  <c r="J42" i="13"/>
  <c r="K42" i="13" s="1"/>
  <c r="H42" i="13"/>
  <c r="I42" i="13" s="1"/>
  <c r="G42" i="13"/>
  <c r="F42" i="13"/>
  <c r="E42" i="13"/>
  <c r="J41" i="13"/>
  <c r="K41" i="13" s="1"/>
  <c r="H41" i="13"/>
  <c r="I41" i="13" s="1"/>
  <c r="G41" i="13"/>
  <c r="F41" i="13"/>
  <c r="E41" i="13"/>
  <c r="J40" i="13"/>
  <c r="K40" i="13" s="1"/>
  <c r="H40" i="13"/>
  <c r="I40" i="13" s="1"/>
  <c r="G40" i="13"/>
  <c r="F40" i="13"/>
  <c r="E40" i="13"/>
  <c r="J39" i="13"/>
  <c r="K39" i="13" s="1"/>
  <c r="H39" i="13"/>
  <c r="I39" i="13" s="1"/>
  <c r="G39" i="13"/>
  <c r="F39" i="13"/>
  <c r="E39" i="13"/>
  <c r="J38" i="13"/>
  <c r="K38" i="13" s="1"/>
  <c r="H38" i="13"/>
  <c r="I38" i="13" s="1"/>
  <c r="G38" i="13"/>
  <c r="F38" i="13"/>
  <c r="E38" i="13"/>
  <c r="J37" i="13"/>
  <c r="K37" i="13" s="1"/>
  <c r="H37" i="13"/>
  <c r="I37" i="13" s="1"/>
  <c r="G37" i="13"/>
  <c r="F37" i="13"/>
  <c r="E37" i="13"/>
  <c r="J36" i="13"/>
  <c r="K36" i="13" s="1"/>
  <c r="H36" i="13"/>
  <c r="I36" i="13" s="1"/>
  <c r="G36" i="13"/>
  <c r="F36" i="13"/>
  <c r="E36" i="13"/>
  <c r="J35" i="13"/>
  <c r="K35" i="13" s="1"/>
  <c r="H35" i="13"/>
  <c r="I35" i="13" s="1"/>
  <c r="G35" i="13"/>
  <c r="F35" i="13"/>
  <c r="E35" i="13"/>
  <c r="J34" i="13"/>
  <c r="K34" i="13" s="1"/>
  <c r="H34" i="13"/>
  <c r="I34" i="13" s="1"/>
  <c r="G34" i="13"/>
  <c r="F34" i="13"/>
  <c r="E34" i="13"/>
  <c r="J33" i="13"/>
  <c r="K33" i="13" s="1"/>
  <c r="H33" i="13"/>
  <c r="I33" i="13" s="1"/>
  <c r="G33" i="13"/>
  <c r="F33" i="13"/>
  <c r="E33" i="13"/>
  <c r="J32" i="13"/>
  <c r="K32" i="13" s="1"/>
  <c r="H32" i="13"/>
  <c r="I32" i="13" s="1"/>
  <c r="G32" i="13"/>
  <c r="F32" i="13"/>
  <c r="E32" i="13"/>
  <c r="J31" i="13"/>
  <c r="K31" i="13" s="1"/>
  <c r="H31" i="13"/>
  <c r="I31" i="13" s="1"/>
  <c r="G31" i="13"/>
  <c r="F31" i="13"/>
  <c r="E31" i="13"/>
  <c r="J30" i="13"/>
  <c r="K30" i="13" s="1"/>
  <c r="H30" i="13"/>
  <c r="I30" i="13" s="1"/>
  <c r="G30" i="13"/>
  <c r="F30" i="13"/>
  <c r="E30" i="13"/>
  <c r="J29" i="13"/>
  <c r="K29" i="13" s="1"/>
  <c r="H29" i="13"/>
  <c r="I29" i="13" s="1"/>
  <c r="G29" i="13"/>
  <c r="F29" i="13"/>
  <c r="E29" i="13"/>
  <c r="J28" i="13"/>
  <c r="K28" i="13" s="1"/>
  <c r="H28" i="13"/>
  <c r="I28" i="13" s="1"/>
  <c r="G28" i="13"/>
  <c r="F28" i="13"/>
  <c r="E28" i="13"/>
  <c r="J27" i="13"/>
  <c r="K27" i="13" s="1"/>
  <c r="H27" i="13"/>
  <c r="I27" i="13" s="1"/>
  <c r="G27" i="13"/>
  <c r="F27" i="13"/>
  <c r="E27" i="13"/>
  <c r="J26" i="13"/>
  <c r="K26" i="13" s="1"/>
  <c r="H26" i="13"/>
  <c r="I26" i="13" s="1"/>
  <c r="G26" i="13"/>
  <c r="F26" i="13"/>
  <c r="E26" i="13"/>
  <c r="J25" i="13"/>
  <c r="K25" i="13" s="1"/>
  <c r="H25" i="13"/>
  <c r="I25" i="13" s="1"/>
  <c r="G25" i="13"/>
  <c r="F25" i="13"/>
  <c r="E25" i="13"/>
  <c r="J24" i="13"/>
  <c r="K24" i="13" s="1"/>
  <c r="H24" i="13"/>
  <c r="I24" i="13" s="1"/>
  <c r="G24" i="13"/>
  <c r="F24" i="13"/>
  <c r="E24" i="13"/>
  <c r="J23" i="13"/>
  <c r="K23" i="13" s="1"/>
  <c r="H23" i="13"/>
  <c r="I23" i="13" s="1"/>
  <c r="G23" i="13"/>
  <c r="F23" i="13"/>
  <c r="E23" i="13"/>
  <c r="J22" i="13"/>
  <c r="K22" i="13" s="1"/>
  <c r="H22" i="13"/>
  <c r="I22" i="13" s="1"/>
  <c r="G22" i="13"/>
  <c r="F22" i="13"/>
  <c r="E22" i="13"/>
  <c r="J21" i="13"/>
  <c r="K21" i="13" s="1"/>
  <c r="H21" i="13"/>
  <c r="I21" i="13" s="1"/>
  <c r="G21" i="13"/>
  <c r="F21" i="13"/>
  <c r="E21" i="13"/>
  <c r="J20" i="13"/>
  <c r="K20" i="13" s="1"/>
  <c r="H20" i="13"/>
  <c r="I20" i="13" s="1"/>
  <c r="G20" i="13"/>
  <c r="F20" i="13"/>
  <c r="E20" i="13"/>
  <c r="J19" i="13"/>
  <c r="K19" i="13" s="1"/>
  <c r="H19" i="13"/>
  <c r="I19" i="13" s="1"/>
  <c r="G19" i="13"/>
  <c r="F19" i="13"/>
  <c r="E19" i="13"/>
  <c r="J18" i="13"/>
  <c r="K18" i="13" s="1"/>
  <c r="H18" i="13"/>
  <c r="I18" i="13" s="1"/>
  <c r="G18" i="13"/>
  <c r="F18" i="13"/>
  <c r="E18" i="13"/>
  <c r="J17" i="13"/>
  <c r="K17" i="13" s="1"/>
  <c r="H17" i="13"/>
  <c r="I17" i="13" s="1"/>
  <c r="G17" i="13"/>
  <c r="F17" i="13"/>
  <c r="E17" i="13"/>
  <c r="J16" i="13"/>
  <c r="K16" i="13" s="1"/>
  <c r="H16" i="13"/>
  <c r="I16" i="13" s="1"/>
  <c r="G16" i="13"/>
  <c r="F16" i="13"/>
  <c r="E16" i="13"/>
  <c r="J15" i="13"/>
  <c r="K15" i="13" s="1"/>
  <c r="H15" i="13"/>
  <c r="I15" i="13" s="1"/>
  <c r="G15" i="13"/>
  <c r="F15" i="13"/>
  <c r="E15" i="13"/>
  <c r="J14" i="13"/>
  <c r="K14" i="13" s="1"/>
  <c r="H14" i="13"/>
  <c r="I14" i="13" s="1"/>
  <c r="G14" i="13"/>
  <c r="F14" i="13"/>
  <c r="E14" i="13"/>
  <c r="J13" i="13"/>
  <c r="K13" i="13" s="1"/>
  <c r="H13" i="13"/>
  <c r="I13" i="13" s="1"/>
  <c r="G13" i="13"/>
  <c r="F13" i="13"/>
  <c r="E13" i="13"/>
  <c r="J55" i="12"/>
  <c r="K55" i="12" s="1"/>
  <c r="H55" i="12"/>
  <c r="I55" i="12" s="1"/>
  <c r="G55" i="12"/>
  <c r="F55" i="12"/>
  <c r="E55" i="12"/>
  <c r="J54" i="12"/>
  <c r="K54" i="12" s="1"/>
  <c r="H54" i="12"/>
  <c r="I54" i="12" s="1"/>
  <c r="G54" i="12"/>
  <c r="F54" i="12"/>
  <c r="E54" i="12"/>
  <c r="J53" i="12"/>
  <c r="K53" i="12" s="1"/>
  <c r="H53" i="12"/>
  <c r="I53" i="12" s="1"/>
  <c r="G53" i="12"/>
  <c r="F53" i="12"/>
  <c r="E53" i="12"/>
  <c r="J52" i="12"/>
  <c r="K52" i="12" s="1"/>
  <c r="H52" i="12"/>
  <c r="I52" i="12" s="1"/>
  <c r="G52" i="12"/>
  <c r="F52" i="12"/>
  <c r="E52" i="12"/>
  <c r="J51" i="12"/>
  <c r="K51" i="12" s="1"/>
  <c r="H51" i="12"/>
  <c r="I51" i="12" s="1"/>
  <c r="G51" i="12"/>
  <c r="F51" i="12"/>
  <c r="E51" i="12"/>
  <c r="J50" i="12"/>
  <c r="K50" i="12" s="1"/>
  <c r="H50" i="12"/>
  <c r="I50" i="12" s="1"/>
  <c r="G50" i="12"/>
  <c r="F50" i="12"/>
  <c r="E50" i="12"/>
  <c r="J49" i="12"/>
  <c r="K49" i="12" s="1"/>
  <c r="H49" i="12"/>
  <c r="I49" i="12" s="1"/>
  <c r="G49" i="12"/>
  <c r="F49" i="12"/>
  <c r="E49" i="12"/>
  <c r="J48" i="12"/>
  <c r="K48" i="12" s="1"/>
  <c r="H48" i="12"/>
  <c r="I48" i="12" s="1"/>
  <c r="G48" i="12"/>
  <c r="F48" i="12"/>
  <c r="E48" i="12"/>
  <c r="J47" i="12"/>
  <c r="K47" i="12" s="1"/>
  <c r="H47" i="12"/>
  <c r="I47" i="12" s="1"/>
  <c r="G47" i="12"/>
  <c r="F47" i="12"/>
  <c r="E47" i="12"/>
  <c r="J46" i="12"/>
  <c r="K46" i="12" s="1"/>
  <c r="H46" i="12"/>
  <c r="I46" i="12" s="1"/>
  <c r="G46" i="12"/>
  <c r="F46" i="12"/>
  <c r="E46" i="12"/>
  <c r="J45" i="12"/>
  <c r="K45" i="12" s="1"/>
  <c r="H45" i="12"/>
  <c r="I45" i="12" s="1"/>
  <c r="G45" i="12"/>
  <c r="F45" i="12"/>
  <c r="E45" i="12"/>
  <c r="J44" i="12"/>
  <c r="K44" i="12" s="1"/>
  <c r="H44" i="12"/>
  <c r="I44" i="12" s="1"/>
  <c r="G44" i="12"/>
  <c r="F44" i="12"/>
  <c r="E44" i="12"/>
  <c r="J43" i="12"/>
  <c r="K43" i="12" s="1"/>
  <c r="H43" i="12"/>
  <c r="I43" i="12" s="1"/>
  <c r="G43" i="12"/>
  <c r="F43" i="12"/>
  <c r="E43" i="12"/>
  <c r="J42" i="12"/>
  <c r="K42" i="12" s="1"/>
  <c r="H42" i="12"/>
  <c r="I42" i="12" s="1"/>
  <c r="G42" i="12"/>
  <c r="F42" i="12"/>
  <c r="E42" i="12"/>
  <c r="J41" i="12"/>
  <c r="K41" i="12" s="1"/>
  <c r="H41" i="12"/>
  <c r="I41" i="12" s="1"/>
  <c r="G41" i="12"/>
  <c r="F41" i="12"/>
  <c r="E41" i="12"/>
  <c r="J40" i="12"/>
  <c r="K40" i="12" s="1"/>
  <c r="H40" i="12"/>
  <c r="I40" i="12" s="1"/>
  <c r="G40" i="12"/>
  <c r="F40" i="12"/>
  <c r="E40" i="12"/>
  <c r="J39" i="12"/>
  <c r="K39" i="12" s="1"/>
  <c r="H39" i="12"/>
  <c r="I39" i="12" s="1"/>
  <c r="G39" i="12"/>
  <c r="F39" i="12"/>
  <c r="E39" i="12"/>
  <c r="J38" i="12"/>
  <c r="K38" i="12" s="1"/>
  <c r="H38" i="12"/>
  <c r="I38" i="12" s="1"/>
  <c r="G38" i="12"/>
  <c r="F38" i="12"/>
  <c r="E38" i="12"/>
  <c r="J37" i="12"/>
  <c r="K37" i="12" s="1"/>
  <c r="H37" i="12"/>
  <c r="I37" i="12" s="1"/>
  <c r="G37" i="12"/>
  <c r="F37" i="12"/>
  <c r="E37" i="12"/>
  <c r="J36" i="12"/>
  <c r="K36" i="12" s="1"/>
  <c r="H36" i="12"/>
  <c r="I36" i="12" s="1"/>
  <c r="G36" i="12"/>
  <c r="F36" i="12"/>
  <c r="E36" i="12"/>
  <c r="J35" i="12"/>
  <c r="K35" i="12" s="1"/>
  <c r="H35" i="12"/>
  <c r="I35" i="12" s="1"/>
  <c r="G35" i="12"/>
  <c r="F35" i="12"/>
  <c r="E35" i="12"/>
  <c r="J34" i="12"/>
  <c r="K34" i="12" s="1"/>
  <c r="H34" i="12"/>
  <c r="I34" i="12" s="1"/>
  <c r="G34" i="12"/>
  <c r="F34" i="12"/>
  <c r="E34" i="12"/>
  <c r="J33" i="12"/>
  <c r="K33" i="12" s="1"/>
  <c r="H33" i="12"/>
  <c r="I33" i="12" s="1"/>
  <c r="G33" i="12"/>
  <c r="F33" i="12"/>
  <c r="E33" i="12"/>
  <c r="J32" i="12"/>
  <c r="K32" i="12" s="1"/>
  <c r="H32" i="12"/>
  <c r="I32" i="12" s="1"/>
  <c r="G32" i="12"/>
  <c r="F32" i="12"/>
  <c r="E32" i="12"/>
  <c r="J31" i="12"/>
  <c r="K31" i="12" s="1"/>
  <c r="H31" i="12"/>
  <c r="I31" i="12" s="1"/>
  <c r="G31" i="12"/>
  <c r="F31" i="12"/>
  <c r="E31" i="12"/>
  <c r="J30" i="12"/>
  <c r="K30" i="12" s="1"/>
  <c r="H30" i="12"/>
  <c r="I30" i="12" s="1"/>
  <c r="G30" i="12"/>
  <c r="F30" i="12"/>
  <c r="E30" i="12"/>
  <c r="J29" i="12"/>
  <c r="K29" i="12" s="1"/>
  <c r="H29" i="12"/>
  <c r="I29" i="12" s="1"/>
  <c r="G29" i="12"/>
  <c r="F29" i="12"/>
  <c r="E29" i="12"/>
  <c r="J28" i="12"/>
  <c r="K28" i="12" s="1"/>
  <c r="H28" i="12"/>
  <c r="I28" i="12" s="1"/>
  <c r="G28" i="12"/>
  <c r="F28" i="12"/>
  <c r="E28" i="12"/>
  <c r="J27" i="12"/>
  <c r="K27" i="12" s="1"/>
  <c r="H27" i="12"/>
  <c r="I27" i="12" s="1"/>
  <c r="G27" i="12"/>
  <c r="F27" i="12"/>
  <c r="E27" i="12"/>
  <c r="J26" i="12"/>
  <c r="K26" i="12" s="1"/>
  <c r="H26" i="12"/>
  <c r="I26" i="12" s="1"/>
  <c r="G26" i="12"/>
  <c r="F26" i="12"/>
  <c r="E26" i="12"/>
  <c r="J25" i="12"/>
  <c r="K25" i="12" s="1"/>
  <c r="H25" i="12"/>
  <c r="I25" i="12" s="1"/>
  <c r="G25" i="12"/>
  <c r="F25" i="12"/>
  <c r="E25" i="12"/>
  <c r="J24" i="12"/>
  <c r="K24" i="12" s="1"/>
  <c r="H24" i="12"/>
  <c r="I24" i="12" s="1"/>
  <c r="G24" i="12"/>
  <c r="F24" i="12"/>
  <c r="E24" i="12"/>
  <c r="J23" i="12"/>
  <c r="K23" i="12" s="1"/>
  <c r="H23" i="12"/>
  <c r="I23" i="12" s="1"/>
  <c r="G23" i="12"/>
  <c r="F23" i="12"/>
  <c r="E23" i="12"/>
  <c r="J22" i="12"/>
  <c r="K22" i="12" s="1"/>
  <c r="H22" i="12"/>
  <c r="I22" i="12" s="1"/>
  <c r="G22" i="12"/>
  <c r="F22" i="12"/>
  <c r="E22" i="12"/>
  <c r="J21" i="12"/>
  <c r="K21" i="12" s="1"/>
  <c r="H21" i="12"/>
  <c r="I21" i="12" s="1"/>
  <c r="G21" i="12"/>
  <c r="F21" i="12"/>
  <c r="E21" i="12"/>
  <c r="J20" i="12"/>
  <c r="K20" i="12" s="1"/>
  <c r="H20" i="12"/>
  <c r="I20" i="12" s="1"/>
  <c r="G20" i="12"/>
  <c r="F20" i="12"/>
  <c r="E20" i="12"/>
  <c r="J19" i="12"/>
  <c r="K19" i="12" s="1"/>
  <c r="H19" i="12"/>
  <c r="I19" i="12" s="1"/>
  <c r="G19" i="12"/>
  <c r="F19" i="12"/>
  <c r="E19" i="12"/>
  <c r="J18" i="12"/>
  <c r="K18" i="12" s="1"/>
  <c r="H18" i="12"/>
  <c r="I18" i="12" s="1"/>
  <c r="G18" i="12"/>
  <c r="F18" i="12"/>
  <c r="E18" i="12"/>
  <c r="J17" i="12"/>
  <c r="K17" i="12" s="1"/>
  <c r="H17" i="12"/>
  <c r="I17" i="12" s="1"/>
  <c r="G17" i="12"/>
  <c r="F17" i="12"/>
  <c r="E17" i="12"/>
  <c r="J16" i="12"/>
  <c r="K16" i="12" s="1"/>
  <c r="H16" i="12"/>
  <c r="I16" i="12" s="1"/>
  <c r="G16" i="12"/>
  <c r="F16" i="12"/>
  <c r="E16" i="12"/>
  <c r="J15" i="12"/>
  <c r="K15" i="12" s="1"/>
  <c r="H15" i="12"/>
  <c r="I15" i="12" s="1"/>
  <c r="G15" i="12"/>
  <c r="F15" i="12"/>
  <c r="E15" i="12"/>
  <c r="K14" i="12"/>
  <c r="H14" i="12"/>
  <c r="I14" i="12" s="1"/>
  <c r="G14" i="12"/>
  <c r="F14" i="12"/>
  <c r="E14" i="12"/>
  <c r="J13" i="12"/>
  <c r="K13" i="12" s="1"/>
  <c r="H13" i="12"/>
  <c r="I13" i="12" s="1"/>
  <c r="G13" i="12"/>
  <c r="F13" i="12"/>
  <c r="E13" i="12"/>
  <c r="J50" i="11"/>
  <c r="K50" i="11" s="1"/>
  <c r="H50" i="11"/>
  <c r="I50" i="11" s="1"/>
  <c r="G50" i="11"/>
  <c r="F50" i="11"/>
  <c r="E50" i="11"/>
  <c r="J49" i="11"/>
  <c r="K49" i="11" s="1"/>
  <c r="H49" i="11"/>
  <c r="I49" i="11" s="1"/>
  <c r="G49" i="11"/>
  <c r="F49" i="11"/>
  <c r="E49" i="11"/>
  <c r="J48" i="11"/>
  <c r="K48" i="11" s="1"/>
  <c r="H48" i="11"/>
  <c r="I48" i="11" s="1"/>
  <c r="G48" i="11"/>
  <c r="F48" i="11"/>
  <c r="E48" i="11"/>
  <c r="J47" i="11"/>
  <c r="K47" i="11" s="1"/>
  <c r="H47" i="11"/>
  <c r="I47" i="11" s="1"/>
  <c r="G47" i="11"/>
  <c r="F47" i="11"/>
  <c r="E47" i="11"/>
  <c r="J46" i="11"/>
  <c r="K46" i="11" s="1"/>
  <c r="H46" i="11"/>
  <c r="I46" i="11" s="1"/>
  <c r="G46" i="11"/>
  <c r="F46" i="11"/>
  <c r="E46" i="11"/>
  <c r="J45" i="11"/>
  <c r="K45" i="11" s="1"/>
  <c r="H45" i="11"/>
  <c r="I45" i="11" s="1"/>
  <c r="G45" i="11"/>
  <c r="F45" i="11"/>
  <c r="E45" i="11"/>
  <c r="J44" i="11"/>
  <c r="K44" i="11" s="1"/>
  <c r="H44" i="11"/>
  <c r="I44" i="11" s="1"/>
  <c r="G44" i="11"/>
  <c r="F44" i="11"/>
  <c r="E44" i="11"/>
  <c r="J43" i="11"/>
  <c r="K43" i="11" s="1"/>
  <c r="H43" i="11"/>
  <c r="I43" i="11" s="1"/>
  <c r="G43" i="11"/>
  <c r="F43" i="11"/>
  <c r="E43" i="11"/>
  <c r="J42" i="11"/>
  <c r="K42" i="11" s="1"/>
  <c r="H42" i="11"/>
  <c r="I42" i="11" s="1"/>
  <c r="G42" i="11"/>
  <c r="F42" i="11"/>
  <c r="E42" i="11"/>
  <c r="J41" i="11"/>
  <c r="K41" i="11" s="1"/>
  <c r="H41" i="11"/>
  <c r="I41" i="11" s="1"/>
  <c r="G41" i="11"/>
  <c r="F41" i="11"/>
  <c r="E41" i="11"/>
  <c r="J40" i="11"/>
  <c r="K40" i="11" s="1"/>
  <c r="H40" i="11"/>
  <c r="I40" i="11" s="1"/>
  <c r="G40" i="11"/>
  <c r="F40" i="11"/>
  <c r="E40" i="11"/>
  <c r="J39" i="11"/>
  <c r="K39" i="11" s="1"/>
  <c r="H39" i="11"/>
  <c r="I39" i="11" s="1"/>
  <c r="G39" i="11"/>
  <c r="F39" i="11"/>
  <c r="E39" i="11"/>
  <c r="J38" i="11"/>
  <c r="K38" i="11" s="1"/>
  <c r="H38" i="11"/>
  <c r="I38" i="11" s="1"/>
  <c r="G38" i="11"/>
  <c r="F38" i="11"/>
  <c r="E38" i="11"/>
  <c r="J37" i="11"/>
  <c r="K37" i="11" s="1"/>
  <c r="H37" i="11"/>
  <c r="I37" i="11" s="1"/>
  <c r="G37" i="11"/>
  <c r="F37" i="11"/>
  <c r="E37" i="11"/>
  <c r="J36" i="11"/>
  <c r="K36" i="11" s="1"/>
  <c r="H36" i="11"/>
  <c r="I36" i="11" s="1"/>
  <c r="G36" i="11"/>
  <c r="F36" i="11"/>
  <c r="E36" i="11"/>
  <c r="J35" i="11"/>
  <c r="K35" i="11" s="1"/>
  <c r="H35" i="11"/>
  <c r="I35" i="11" s="1"/>
  <c r="G35" i="11"/>
  <c r="F35" i="11"/>
  <c r="E35" i="11"/>
  <c r="J34" i="11"/>
  <c r="K34" i="11" s="1"/>
  <c r="H34" i="11"/>
  <c r="I34" i="11" s="1"/>
  <c r="G34" i="11"/>
  <c r="F34" i="11"/>
  <c r="E34" i="11"/>
  <c r="J33" i="11"/>
  <c r="K33" i="11" s="1"/>
  <c r="H33" i="11"/>
  <c r="I33" i="11" s="1"/>
  <c r="G33" i="11"/>
  <c r="F33" i="11"/>
  <c r="E33" i="11"/>
  <c r="J32" i="11"/>
  <c r="K32" i="11" s="1"/>
  <c r="H32" i="11"/>
  <c r="I32" i="11" s="1"/>
  <c r="G32" i="11"/>
  <c r="F32" i="11"/>
  <c r="E32" i="11"/>
  <c r="J31" i="11"/>
  <c r="K31" i="11" s="1"/>
  <c r="H31" i="11"/>
  <c r="I31" i="11" s="1"/>
  <c r="G31" i="11"/>
  <c r="F31" i="11"/>
  <c r="E31" i="11"/>
  <c r="J30" i="11"/>
  <c r="K30" i="11" s="1"/>
  <c r="H30" i="11"/>
  <c r="I30" i="11" s="1"/>
  <c r="G30" i="11"/>
  <c r="F30" i="11"/>
  <c r="E30" i="11"/>
  <c r="J29" i="11"/>
  <c r="K29" i="11" s="1"/>
  <c r="H29" i="11"/>
  <c r="I29" i="11" s="1"/>
  <c r="G29" i="11"/>
  <c r="F29" i="11"/>
  <c r="E29" i="11"/>
  <c r="J28" i="11"/>
  <c r="K28" i="11" s="1"/>
  <c r="H28" i="11"/>
  <c r="I28" i="11" s="1"/>
  <c r="G28" i="11"/>
  <c r="F28" i="11"/>
  <c r="E28" i="11"/>
  <c r="J27" i="11"/>
  <c r="K27" i="11" s="1"/>
  <c r="H27" i="11"/>
  <c r="I27" i="11" s="1"/>
  <c r="G27" i="11"/>
  <c r="F27" i="11"/>
  <c r="E27" i="11"/>
  <c r="J26" i="11"/>
  <c r="K26" i="11" s="1"/>
  <c r="H26" i="11"/>
  <c r="I26" i="11" s="1"/>
  <c r="G26" i="11"/>
  <c r="F26" i="11"/>
  <c r="E26" i="11"/>
  <c r="J25" i="11"/>
  <c r="K25" i="11" s="1"/>
  <c r="H25" i="11"/>
  <c r="I25" i="11" s="1"/>
  <c r="G25" i="11"/>
  <c r="F25" i="11"/>
  <c r="E25" i="11"/>
  <c r="J24" i="11"/>
  <c r="K24" i="11" s="1"/>
  <c r="H24" i="11"/>
  <c r="I24" i="11" s="1"/>
  <c r="G24" i="11"/>
  <c r="F24" i="11"/>
  <c r="E24" i="11"/>
  <c r="J23" i="11"/>
  <c r="K23" i="11" s="1"/>
  <c r="H23" i="11"/>
  <c r="I23" i="11" s="1"/>
  <c r="G23" i="11"/>
  <c r="F23" i="11"/>
  <c r="E23" i="11"/>
  <c r="J22" i="11"/>
  <c r="K22" i="11" s="1"/>
  <c r="H22" i="11"/>
  <c r="I22" i="11" s="1"/>
  <c r="G22" i="11"/>
  <c r="F22" i="11"/>
  <c r="E22" i="11"/>
  <c r="J21" i="11"/>
  <c r="K21" i="11" s="1"/>
  <c r="H21" i="11"/>
  <c r="I21" i="11" s="1"/>
  <c r="G21" i="11"/>
  <c r="F21" i="11"/>
  <c r="E21" i="11"/>
  <c r="J20" i="11"/>
  <c r="K20" i="11" s="1"/>
  <c r="H20" i="11"/>
  <c r="I20" i="11" s="1"/>
  <c r="G20" i="11"/>
  <c r="F20" i="11"/>
  <c r="E20" i="11"/>
  <c r="J19" i="11"/>
  <c r="K19" i="11" s="1"/>
  <c r="H19" i="11"/>
  <c r="I19" i="11" s="1"/>
  <c r="G19" i="11"/>
  <c r="F19" i="11"/>
  <c r="E19" i="11"/>
  <c r="J18" i="11"/>
  <c r="K18" i="11" s="1"/>
  <c r="H18" i="11"/>
  <c r="I18" i="11" s="1"/>
  <c r="G18" i="11"/>
  <c r="F18" i="11"/>
  <c r="E18" i="11"/>
  <c r="J17" i="11"/>
  <c r="K17" i="11" s="1"/>
  <c r="H17" i="11"/>
  <c r="I17" i="11" s="1"/>
  <c r="G17" i="11"/>
  <c r="F17" i="11"/>
  <c r="E17" i="11"/>
  <c r="J16" i="11"/>
  <c r="K16" i="11" s="1"/>
  <c r="H16" i="11"/>
  <c r="I16" i="11" s="1"/>
  <c r="G16" i="11"/>
  <c r="F16" i="11"/>
  <c r="E16" i="11"/>
  <c r="J15" i="11"/>
  <c r="K15" i="11" s="1"/>
  <c r="H15" i="11"/>
  <c r="I15" i="11" s="1"/>
  <c r="G15" i="11"/>
  <c r="F15" i="11"/>
  <c r="E15" i="11"/>
  <c r="J14" i="11"/>
  <c r="K14" i="11" s="1"/>
  <c r="H14" i="11"/>
  <c r="I14" i="11" s="1"/>
  <c r="G14" i="11"/>
  <c r="F14" i="11"/>
  <c r="E14" i="11"/>
  <c r="J13" i="11"/>
  <c r="K13" i="11" s="1"/>
  <c r="H13" i="11"/>
  <c r="I13" i="11" s="1"/>
  <c r="G13" i="11"/>
  <c r="F13" i="11"/>
  <c r="E13" i="11"/>
  <c r="J60" i="10"/>
  <c r="K60" i="10" s="1"/>
  <c r="H60" i="10"/>
  <c r="I60" i="10" s="1"/>
  <c r="G60" i="10"/>
  <c r="F60" i="10"/>
  <c r="E60" i="10"/>
  <c r="J59" i="10"/>
  <c r="K59" i="10" s="1"/>
  <c r="H59" i="10"/>
  <c r="I59" i="10" s="1"/>
  <c r="G59" i="10"/>
  <c r="F59" i="10"/>
  <c r="E59" i="10"/>
  <c r="J58" i="10"/>
  <c r="K58" i="10" s="1"/>
  <c r="H58" i="10"/>
  <c r="I58" i="10" s="1"/>
  <c r="G58" i="10"/>
  <c r="F58" i="10"/>
  <c r="E58" i="10"/>
  <c r="J57" i="10"/>
  <c r="K57" i="10" s="1"/>
  <c r="H57" i="10"/>
  <c r="I57" i="10" s="1"/>
  <c r="G57" i="10"/>
  <c r="F57" i="10"/>
  <c r="E57" i="10"/>
  <c r="J56" i="10"/>
  <c r="K56" i="10" s="1"/>
  <c r="H56" i="10"/>
  <c r="I56" i="10" s="1"/>
  <c r="G56" i="10"/>
  <c r="F56" i="10"/>
  <c r="E56" i="10"/>
  <c r="J55" i="10"/>
  <c r="K55" i="10" s="1"/>
  <c r="H55" i="10"/>
  <c r="I55" i="10" s="1"/>
  <c r="G55" i="10"/>
  <c r="F55" i="10"/>
  <c r="E55" i="10"/>
  <c r="J54" i="10"/>
  <c r="K54" i="10" s="1"/>
  <c r="H54" i="10"/>
  <c r="I54" i="10" s="1"/>
  <c r="G54" i="10"/>
  <c r="F54" i="10"/>
  <c r="E54" i="10"/>
  <c r="J53" i="10"/>
  <c r="K53" i="10" s="1"/>
  <c r="H53" i="10"/>
  <c r="I53" i="10" s="1"/>
  <c r="G53" i="10"/>
  <c r="F53" i="10"/>
  <c r="E53" i="10"/>
  <c r="J52" i="10"/>
  <c r="K52" i="10" s="1"/>
  <c r="H52" i="10"/>
  <c r="I52" i="10" s="1"/>
  <c r="G52" i="10"/>
  <c r="F52" i="10"/>
  <c r="E52" i="10"/>
  <c r="J51" i="10"/>
  <c r="K51" i="10" s="1"/>
  <c r="H51" i="10"/>
  <c r="I51" i="10" s="1"/>
  <c r="G51" i="10"/>
  <c r="F51" i="10"/>
  <c r="E51" i="10"/>
  <c r="J50" i="10"/>
  <c r="K50" i="10" s="1"/>
  <c r="H50" i="10"/>
  <c r="I50" i="10" s="1"/>
  <c r="G50" i="10"/>
  <c r="F50" i="10"/>
  <c r="E50" i="10"/>
  <c r="J49" i="10"/>
  <c r="K49" i="10" s="1"/>
  <c r="H49" i="10"/>
  <c r="I49" i="10" s="1"/>
  <c r="G49" i="10"/>
  <c r="F49" i="10"/>
  <c r="E49" i="10"/>
  <c r="J48" i="10"/>
  <c r="K48" i="10" s="1"/>
  <c r="H48" i="10"/>
  <c r="I48" i="10" s="1"/>
  <c r="G48" i="10"/>
  <c r="F48" i="10"/>
  <c r="E48" i="10"/>
  <c r="J47" i="10"/>
  <c r="K47" i="10" s="1"/>
  <c r="H47" i="10"/>
  <c r="I47" i="10" s="1"/>
  <c r="G47" i="10"/>
  <c r="F47" i="10"/>
  <c r="E47" i="10"/>
  <c r="J46" i="10"/>
  <c r="K46" i="10" s="1"/>
  <c r="H46" i="10"/>
  <c r="I46" i="10" s="1"/>
  <c r="G46" i="10"/>
  <c r="F46" i="10"/>
  <c r="E46" i="10"/>
  <c r="J45" i="10"/>
  <c r="K45" i="10" s="1"/>
  <c r="H45" i="10"/>
  <c r="I45" i="10" s="1"/>
  <c r="G45" i="10"/>
  <c r="F45" i="10"/>
  <c r="E45" i="10"/>
  <c r="J44" i="10"/>
  <c r="K44" i="10" s="1"/>
  <c r="H44" i="10"/>
  <c r="I44" i="10" s="1"/>
  <c r="G44" i="10"/>
  <c r="F44" i="10"/>
  <c r="E44" i="10"/>
  <c r="J43" i="10"/>
  <c r="K43" i="10" s="1"/>
  <c r="H43" i="10"/>
  <c r="I43" i="10" s="1"/>
  <c r="G43" i="10"/>
  <c r="F43" i="10"/>
  <c r="E43" i="10"/>
  <c r="J42" i="10"/>
  <c r="K42" i="10" s="1"/>
  <c r="H42" i="10"/>
  <c r="I42" i="10" s="1"/>
  <c r="G42" i="10"/>
  <c r="F42" i="10"/>
  <c r="E42" i="10"/>
  <c r="J41" i="10"/>
  <c r="K41" i="10" s="1"/>
  <c r="H41" i="10"/>
  <c r="I41" i="10" s="1"/>
  <c r="G41" i="10"/>
  <c r="F41" i="10"/>
  <c r="E41" i="10"/>
  <c r="J40" i="10"/>
  <c r="K40" i="10" s="1"/>
  <c r="H40" i="10"/>
  <c r="I40" i="10" s="1"/>
  <c r="G40" i="10"/>
  <c r="F40" i="10"/>
  <c r="E40" i="10"/>
  <c r="J39" i="10"/>
  <c r="K39" i="10" s="1"/>
  <c r="H39" i="10"/>
  <c r="I39" i="10" s="1"/>
  <c r="G39" i="10"/>
  <c r="F39" i="10"/>
  <c r="E39" i="10"/>
  <c r="J38" i="10"/>
  <c r="K38" i="10" s="1"/>
  <c r="H38" i="10"/>
  <c r="I38" i="10" s="1"/>
  <c r="G38" i="10"/>
  <c r="F38" i="10"/>
  <c r="E38" i="10"/>
  <c r="J37" i="10"/>
  <c r="K37" i="10" s="1"/>
  <c r="H37" i="10"/>
  <c r="I37" i="10" s="1"/>
  <c r="G37" i="10"/>
  <c r="F37" i="10"/>
  <c r="E37" i="10"/>
  <c r="J36" i="10"/>
  <c r="K36" i="10" s="1"/>
  <c r="H36" i="10"/>
  <c r="I36" i="10" s="1"/>
  <c r="G36" i="10"/>
  <c r="F36" i="10"/>
  <c r="E36" i="10"/>
  <c r="J35" i="10"/>
  <c r="K35" i="10" s="1"/>
  <c r="H35" i="10"/>
  <c r="I35" i="10" s="1"/>
  <c r="G35" i="10"/>
  <c r="F35" i="10"/>
  <c r="E35" i="10"/>
  <c r="J34" i="10"/>
  <c r="K34" i="10" s="1"/>
  <c r="H34" i="10"/>
  <c r="I34" i="10" s="1"/>
  <c r="G34" i="10"/>
  <c r="F34" i="10"/>
  <c r="E34" i="10"/>
  <c r="J33" i="10"/>
  <c r="K33" i="10" s="1"/>
  <c r="H33" i="10"/>
  <c r="I33" i="10" s="1"/>
  <c r="G33" i="10"/>
  <c r="F33" i="10"/>
  <c r="E33" i="10"/>
  <c r="J32" i="10"/>
  <c r="K32" i="10" s="1"/>
  <c r="H32" i="10"/>
  <c r="I32" i="10" s="1"/>
  <c r="G32" i="10"/>
  <c r="F32" i="10"/>
  <c r="E32" i="10"/>
  <c r="J31" i="10"/>
  <c r="K31" i="10" s="1"/>
  <c r="H31" i="10"/>
  <c r="I31" i="10" s="1"/>
  <c r="G31" i="10"/>
  <c r="F31" i="10"/>
  <c r="E31" i="10"/>
  <c r="J30" i="10"/>
  <c r="K30" i="10" s="1"/>
  <c r="H30" i="10"/>
  <c r="I30" i="10" s="1"/>
  <c r="G30" i="10"/>
  <c r="F30" i="10"/>
  <c r="E30" i="10"/>
  <c r="J29" i="10"/>
  <c r="K29" i="10" s="1"/>
  <c r="H29" i="10"/>
  <c r="I29" i="10" s="1"/>
  <c r="G29" i="10"/>
  <c r="F29" i="10"/>
  <c r="E29" i="10"/>
  <c r="J28" i="10"/>
  <c r="K28" i="10" s="1"/>
  <c r="H28" i="10"/>
  <c r="I28" i="10" s="1"/>
  <c r="G28" i="10"/>
  <c r="F28" i="10"/>
  <c r="E28" i="10"/>
  <c r="J27" i="10"/>
  <c r="K27" i="10" s="1"/>
  <c r="H27" i="10"/>
  <c r="I27" i="10" s="1"/>
  <c r="G27" i="10"/>
  <c r="F27" i="10"/>
  <c r="E27" i="10"/>
  <c r="J26" i="10"/>
  <c r="K26" i="10" s="1"/>
  <c r="H26" i="10"/>
  <c r="I26" i="10" s="1"/>
  <c r="G26" i="10"/>
  <c r="F26" i="10"/>
  <c r="E26" i="10"/>
  <c r="J25" i="10"/>
  <c r="K25" i="10" s="1"/>
  <c r="H25" i="10"/>
  <c r="I25" i="10" s="1"/>
  <c r="G25" i="10"/>
  <c r="F25" i="10"/>
  <c r="E25" i="10"/>
  <c r="J24" i="10"/>
  <c r="K24" i="10" s="1"/>
  <c r="H24" i="10"/>
  <c r="I24" i="10" s="1"/>
  <c r="G24" i="10"/>
  <c r="F24" i="10"/>
  <c r="E24" i="10"/>
  <c r="J23" i="10"/>
  <c r="K23" i="10" s="1"/>
  <c r="H23" i="10"/>
  <c r="I23" i="10" s="1"/>
  <c r="G23" i="10"/>
  <c r="F23" i="10"/>
  <c r="E23" i="10"/>
  <c r="J22" i="10"/>
  <c r="K22" i="10" s="1"/>
  <c r="H22" i="10"/>
  <c r="I22" i="10" s="1"/>
  <c r="G22" i="10"/>
  <c r="F22" i="10"/>
  <c r="E22" i="10"/>
  <c r="J21" i="10"/>
  <c r="K21" i="10" s="1"/>
  <c r="H21" i="10"/>
  <c r="I21" i="10" s="1"/>
  <c r="G21" i="10"/>
  <c r="F21" i="10"/>
  <c r="E21" i="10"/>
  <c r="J20" i="10"/>
  <c r="K20" i="10" s="1"/>
  <c r="H20" i="10"/>
  <c r="I20" i="10" s="1"/>
  <c r="G20" i="10"/>
  <c r="F20" i="10"/>
  <c r="E20" i="10"/>
  <c r="J19" i="10"/>
  <c r="K19" i="10" s="1"/>
  <c r="H19" i="10"/>
  <c r="I19" i="10" s="1"/>
  <c r="G19" i="10"/>
  <c r="F19" i="10"/>
  <c r="E19" i="10"/>
  <c r="J18" i="10"/>
  <c r="K18" i="10" s="1"/>
  <c r="H18" i="10"/>
  <c r="I18" i="10" s="1"/>
  <c r="G18" i="10"/>
  <c r="F18" i="10"/>
  <c r="E18" i="10"/>
  <c r="J17" i="10"/>
  <c r="K17" i="10" s="1"/>
  <c r="H17" i="10"/>
  <c r="I17" i="10" s="1"/>
  <c r="G17" i="10"/>
  <c r="F17" i="10"/>
  <c r="E17" i="10"/>
  <c r="J16" i="10"/>
  <c r="K16" i="10" s="1"/>
  <c r="H16" i="10"/>
  <c r="I16" i="10" s="1"/>
  <c r="G16" i="10"/>
  <c r="F16" i="10"/>
  <c r="E16" i="10"/>
  <c r="J15" i="10"/>
  <c r="K15" i="10" s="1"/>
  <c r="H15" i="10"/>
  <c r="I15" i="10" s="1"/>
  <c r="G15" i="10"/>
  <c r="F15" i="10"/>
  <c r="E15" i="10"/>
  <c r="J14" i="10"/>
  <c r="K14" i="10" s="1"/>
  <c r="H14" i="10"/>
  <c r="I14" i="10" s="1"/>
  <c r="G14" i="10"/>
  <c r="F14" i="10"/>
  <c r="E14" i="10"/>
  <c r="J13" i="10"/>
  <c r="K13" i="10" s="1"/>
  <c r="H13" i="10"/>
  <c r="I13" i="10" s="1"/>
  <c r="G13" i="10"/>
  <c r="F13" i="10"/>
  <c r="E13" i="10"/>
  <c r="J57" i="9"/>
  <c r="K57" i="9" s="1"/>
  <c r="H57" i="9"/>
  <c r="I57" i="9" s="1"/>
  <c r="G57" i="9"/>
  <c r="F57" i="9"/>
  <c r="E57" i="9"/>
  <c r="J56" i="9"/>
  <c r="K56" i="9" s="1"/>
  <c r="H56" i="9"/>
  <c r="I56" i="9" s="1"/>
  <c r="G56" i="9"/>
  <c r="F56" i="9"/>
  <c r="E56" i="9"/>
  <c r="J55" i="9"/>
  <c r="K55" i="9" s="1"/>
  <c r="H55" i="9"/>
  <c r="I55" i="9" s="1"/>
  <c r="G55" i="9"/>
  <c r="F55" i="9"/>
  <c r="E55" i="9"/>
  <c r="J54" i="9"/>
  <c r="K54" i="9" s="1"/>
  <c r="H54" i="9"/>
  <c r="I54" i="9" s="1"/>
  <c r="G54" i="9"/>
  <c r="F54" i="9"/>
  <c r="E54" i="9"/>
  <c r="J53" i="9"/>
  <c r="K53" i="9" s="1"/>
  <c r="H53" i="9"/>
  <c r="I53" i="9" s="1"/>
  <c r="G53" i="9"/>
  <c r="F53" i="9"/>
  <c r="E53" i="9"/>
  <c r="J52" i="9"/>
  <c r="K52" i="9" s="1"/>
  <c r="H52" i="9"/>
  <c r="I52" i="9" s="1"/>
  <c r="G52" i="9"/>
  <c r="F52" i="9"/>
  <c r="E52" i="9"/>
  <c r="J51" i="9"/>
  <c r="K51" i="9" s="1"/>
  <c r="H51" i="9"/>
  <c r="I51" i="9" s="1"/>
  <c r="G51" i="9"/>
  <c r="F51" i="9"/>
  <c r="E51" i="9"/>
  <c r="J50" i="9"/>
  <c r="K50" i="9" s="1"/>
  <c r="H50" i="9"/>
  <c r="I50" i="9" s="1"/>
  <c r="G50" i="9"/>
  <c r="F50" i="9"/>
  <c r="E50" i="9"/>
  <c r="J49" i="9"/>
  <c r="K49" i="9" s="1"/>
  <c r="H49" i="9"/>
  <c r="I49" i="9" s="1"/>
  <c r="G49" i="9"/>
  <c r="F49" i="9"/>
  <c r="E49" i="9"/>
  <c r="J48" i="9"/>
  <c r="K48" i="9" s="1"/>
  <c r="H48" i="9"/>
  <c r="I48" i="9" s="1"/>
  <c r="G48" i="9"/>
  <c r="F48" i="9"/>
  <c r="E48" i="9"/>
  <c r="J47" i="9"/>
  <c r="K47" i="9" s="1"/>
  <c r="H47" i="9"/>
  <c r="I47" i="9" s="1"/>
  <c r="G47" i="9"/>
  <c r="F47" i="9"/>
  <c r="E47" i="9"/>
  <c r="J46" i="9"/>
  <c r="K46" i="9" s="1"/>
  <c r="H46" i="9"/>
  <c r="I46" i="9" s="1"/>
  <c r="G46" i="9"/>
  <c r="F46" i="9"/>
  <c r="E46" i="9"/>
  <c r="J45" i="9"/>
  <c r="K45" i="9" s="1"/>
  <c r="H45" i="9"/>
  <c r="I45" i="9" s="1"/>
  <c r="G45" i="9"/>
  <c r="F45" i="9"/>
  <c r="E45" i="9"/>
  <c r="J44" i="9"/>
  <c r="K44" i="9" s="1"/>
  <c r="H44" i="9"/>
  <c r="I44" i="9" s="1"/>
  <c r="G44" i="9"/>
  <c r="F44" i="9"/>
  <c r="E44" i="9"/>
  <c r="J43" i="9"/>
  <c r="K43" i="9" s="1"/>
  <c r="H43" i="9"/>
  <c r="I43" i="9" s="1"/>
  <c r="G43" i="9"/>
  <c r="F43" i="9"/>
  <c r="E43" i="9"/>
  <c r="J42" i="9"/>
  <c r="K42" i="9" s="1"/>
  <c r="H42" i="9"/>
  <c r="I42" i="9" s="1"/>
  <c r="G42" i="9"/>
  <c r="F42" i="9"/>
  <c r="E42" i="9"/>
  <c r="J41" i="9"/>
  <c r="K41" i="9" s="1"/>
  <c r="H41" i="9"/>
  <c r="I41" i="9" s="1"/>
  <c r="G41" i="9"/>
  <c r="F41" i="9"/>
  <c r="E41" i="9"/>
  <c r="J40" i="9"/>
  <c r="K40" i="9" s="1"/>
  <c r="H40" i="9"/>
  <c r="I40" i="9" s="1"/>
  <c r="G40" i="9"/>
  <c r="F40" i="9"/>
  <c r="E40" i="9"/>
  <c r="J39" i="9"/>
  <c r="K39" i="9" s="1"/>
  <c r="H39" i="9"/>
  <c r="I39" i="9" s="1"/>
  <c r="G39" i="9"/>
  <c r="F39" i="9"/>
  <c r="E39" i="9"/>
  <c r="J38" i="9"/>
  <c r="K38" i="9" s="1"/>
  <c r="H38" i="9"/>
  <c r="I38" i="9" s="1"/>
  <c r="G38" i="9"/>
  <c r="F38" i="9"/>
  <c r="E38" i="9"/>
  <c r="J37" i="9"/>
  <c r="K37" i="9" s="1"/>
  <c r="H37" i="9"/>
  <c r="I37" i="9" s="1"/>
  <c r="G37" i="9"/>
  <c r="F37" i="9"/>
  <c r="E37" i="9"/>
  <c r="J36" i="9"/>
  <c r="K36" i="9" s="1"/>
  <c r="H36" i="9"/>
  <c r="I36" i="9" s="1"/>
  <c r="G36" i="9"/>
  <c r="F36" i="9"/>
  <c r="E36" i="9"/>
  <c r="J35" i="9"/>
  <c r="K35" i="9" s="1"/>
  <c r="H35" i="9"/>
  <c r="I35" i="9" s="1"/>
  <c r="G35" i="9"/>
  <c r="F35" i="9"/>
  <c r="E35" i="9"/>
  <c r="J34" i="9"/>
  <c r="K34" i="9" s="1"/>
  <c r="H34" i="9"/>
  <c r="I34" i="9" s="1"/>
  <c r="G34" i="9"/>
  <c r="F34" i="9"/>
  <c r="E34" i="9"/>
  <c r="J33" i="9"/>
  <c r="K33" i="9" s="1"/>
  <c r="H33" i="9"/>
  <c r="I33" i="9" s="1"/>
  <c r="G33" i="9"/>
  <c r="F33" i="9"/>
  <c r="E33" i="9"/>
  <c r="J32" i="9"/>
  <c r="K32" i="9" s="1"/>
  <c r="H32" i="9"/>
  <c r="I32" i="9" s="1"/>
  <c r="G32" i="9"/>
  <c r="F32" i="9"/>
  <c r="E32" i="9"/>
  <c r="J31" i="9"/>
  <c r="K31" i="9" s="1"/>
  <c r="H31" i="9"/>
  <c r="I31" i="9" s="1"/>
  <c r="G31" i="9"/>
  <c r="F31" i="9"/>
  <c r="E31" i="9"/>
  <c r="J30" i="9"/>
  <c r="K30" i="9" s="1"/>
  <c r="H30" i="9"/>
  <c r="I30" i="9" s="1"/>
  <c r="G30" i="9"/>
  <c r="F30" i="9"/>
  <c r="E30" i="9"/>
  <c r="J29" i="9"/>
  <c r="K29" i="9" s="1"/>
  <c r="H29" i="9"/>
  <c r="I29" i="9" s="1"/>
  <c r="G29" i="9"/>
  <c r="F29" i="9"/>
  <c r="E29" i="9"/>
  <c r="J28" i="9"/>
  <c r="K28" i="9" s="1"/>
  <c r="H28" i="9"/>
  <c r="I28" i="9" s="1"/>
  <c r="G28" i="9"/>
  <c r="F28" i="9"/>
  <c r="E28" i="9"/>
  <c r="J27" i="9"/>
  <c r="K27" i="9" s="1"/>
  <c r="H27" i="9"/>
  <c r="I27" i="9" s="1"/>
  <c r="G27" i="9"/>
  <c r="F27" i="9"/>
  <c r="E27" i="9"/>
  <c r="J26" i="9"/>
  <c r="K26" i="9" s="1"/>
  <c r="H26" i="9"/>
  <c r="I26" i="9" s="1"/>
  <c r="G26" i="9"/>
  <c r="F26" i="9"/>
  <c r="E26" i="9"/>
  <c r="J25" i="9"/>
  <c r="K25" i="9" s="1"/>
  <c r="H25" i="9"/>
  <c r="I25" i="9" s="1"/>
  <c r="G25" i="9"/>
  <c r="F25" i="9"/>
  <c r="E25" i="9"/>
  <c r="J24" i="9"/>
  <c r="K24" i="9" s="1"/>
  <c r="H24" i="9"/>
  <c r="I24" i="9" s="1"/>
  <c r="G24" i="9"/>
  <c r="F24" i="9"/>
  <c r="E24" i="9"/>
  <c r="J23" i="9"/>
  <c r="K23" i="9" s="1"/>
  <c r="H23" i="9"/>
  <c r="I23" i="9" s="1"/>
  <c r="G23" i="9"/>
  <c r="F23" i="9"/>
  <c r="E23" i="9"/>
  <c r="J22" i="9"/>
  <c r="K22" i="9" s="1"/>
  <c r="H22" i="9"/>
  <c r="I22" i="9" s="1"/>
  <c r="G22" i="9"/>
  <c r="F22" i="9"/>
  <c r="E22" i="9"/>
  <c r="J21" i="9"/>
  <c r="K21" i="9" s="1"/>
  <c r="H21" i="9"/>
  <c r="I21" i="9" s="1"/>
  <c r="G21" i="9"/>
  <c r="F21" i="9"/>
  <c r="E21" i="9"/>
  <c r="J20" i="9"/>
  <c r="K20" i="9" s="1"/>
  <c r="H20" i="9"/>
  <c r="I20" i="9" s="1"/>
  <c r="G20" i="9"/>
  <c r="F20" i="9"/>
  <c r="E20" i="9"/>
  <c r="J19" i="9"/>
  <c r="K19" i="9" s="1"/>
  <c r="H19" i="9"/>
  <c r="I19" i="9" s="1"/>
  <c r="G19" i="9"/>
  <c r="F19" i="9"/>
  <c r="E19" i="9"/>
  <c r="J18" i="9"/>
  <c r="K18" i="9" s="1"/>
  <c r="H18" i="9"/>
  <c r="I18" i="9" s="1"/>
  <c r="G18" i="9"/>
  <c r="F18" i="9"/>
  <c r="E18" i="9"/>
  <c r="J17" i="9"/>
  <c r="K17" i="9" s="1"/>
  <c r="H17" i="9"/>
  <c r="I17" i="9" s="1"/>
  <c r="G17" i="9"/>
  <c r="F17" i="9"/>
  <c r="E17" i="9"/>
  <c r="J16" i="9"/>
  <c r="K16" i="9" s="1"/>
  <c r="H16" i="9"/>
  <c r="I16" i="9" s="1"/>
  <c r="G16" i="9"/>
  <c r="F16" i="9"/>
  <c r="E16" i="9"/>
  <c r="J15" i="9"/>
  <c r="K15" i="9" s="1"/>
  <c r="H15" i="9"/>
  <c r="I15" i="9" s="1"/>
  <c r="G15" i="9"/>
  <c r="F15" i="9"/>
  <c r="E15" i="9"/>
  <c r="J14" i="9"/>
  <c r="K14" i="9" s="1"/>
  <c r="H14" i="9"/>
  <c r="I14" i="9" s="1"/>
  <c r="G14" i="9"/>
  <c r="F14" i="9"/>
  <c r="E14" i="9"/>
  <c r="J13" i="9"/>
  <c r="K13" i="9" s="1"/>
  <c r="H13" i="9"/>
  <c r="I13" i="9" s="1"/>
  <c r="G13" i="9"/>
  <c r="F13" i="9"/>
  <c r="E13" i="9"/>
  <c r="J60" i="3"/>
  <c r="K60" i="3" s="1"/>
  <c r="H60" i="3"/>
  <c r="I60" i="3" s="1"/>
  <c r="G60" i="3"/>
  <c r="F60" i="3"/>
  <c r="E60" i="3"/>
  <c r="J59" i="3"/>
  <c r="K59" i="3" s="1"/>
  <c r="H59" i="3"/>
  <c r="I59" i="3" s="1"/>
  <c r="G59" i="3"/>
  <c r="F59" i="3"/>
  <c r="E59" i="3"/>
  <c r="J58" i="3"/>
  <c r="K58" i="3" s="1"/>
  <c r="H58" i="3"/>
  <c r="I58" i="3" s="1"/>
  <c r="G58" i="3"/>
  <c r="F58" i="3"/>
  <c r="E58" i="3"/>
  <c r="J57" i="3"/>
  <c r="K57" i="3" s="1"/>
  <c r="H57" i="3"/>
  <c r="I57" i="3" s="1"/>
  <c r="G57" i="3"/>
  <c r="F57" i="3"/>
  <c r="E57" i="3"/>
  <c r="J56" i="3"/>
  <c r="K56" i="3" s="1"/>
  <c r="H56" i="3"/>
  <c r="I56" i="3" s="1"/>
  <c r="G56" i="3"/>
  <c r="F56" i="3"/>
  <c r="E56" i="3"/>
  <c r="J55" i="3"/>
  <c r="K55" i="3" s="1"/>
  <c r="H55" i="3"/>
  <c r="I55" i="3" s="1"/>
  <c r="G55" i="3"/>
  <c r="F55" i="3"/>
  <c r="E55" i="3"/>
  <c r="J54" i="3"/>
  <c r="K54" i="3" s="1"/>
  <c r="H54" i="3"/>
  <c r="I54" i="3" s="1"/>
  <c r="G54" i="3"/>
  <c r="F54" i="3"/>
  <c r="E54" i="3"/>
  <c r="J53" i="3"/>
  <c r="K53" i="3" s="1"/>
  <c r="H53" i="3"/>
  <c r="I53" i="3" s="1"/>
  <c r="G53" i="3"/>
  <c r="F53" i="3"/>
  <c r="E53" i="3"/>
  <c r="J52" i="3"/>
  <c r="K52" i="3" s="1"/>
  <c r="H52" i="3"/>
  <c r="I52" i="3" s="1"/>
  <c r="G52" i="3"/>
  <c r="F52" i="3"/>
  <c r="E52" i="3"/>
  <c r="J51" i="3"/>
  <c r="K51" i="3" s="1"/>
  <c r="H51" i="3"/>
  <c r="I51" i="3" s="1"/>
  <c r="G51" i="3"/>
  <c r="F51" i="3"/>
  <c r="E51" i="3"/>
  <c r="J50" i="3"/>
  <c r="K50" i="3" s="1"/>
  <c r="H50" i="3"/>
  <c r="I50" i="3" s="1"/>
  <c r="G50" i="3"/>
  <c r="F50" i="3"/>
  <c r="E50" i="3"/>
  <c r="J49" i="3"/>
  <c r="K49" i="3" s="1"/>
  <c r="H49" i="3"/>
  <c r="I49" i="3" s="1"/>
  <c r="G49" i="3"/>
  <c r="F49" i="3"/>
  <c r="E49" i="3"/>
  <c r="J48" i="3"/>
  <c r="K48" i="3" s="1"/>
  <c r="H48" i="3"/>
  <c r="I48" i="3" s="1"/>
  <c r="G48" i="3"/>
  <c r="F48" i="3"/>
  <c r="E48" i="3"/>
  <c r="J47" i="3"/>
  <c r="K47" i="3" s="1"/>
  <c r="H47" i="3"/>
  <c r="I47" i="3" s="1"/>
  <c r="G47" i="3"/>
  <c r="F47" i="3"/>
  <c r="E47" i="3"/>
  <c r="J46" i="3"/>
  <c r="K46" i="3" s="1"/>
  <c r="H46" i="3"/>
  <c r="I46" i="3" s="1"/>
  <c r="G46" i="3"/>
  <c r="F46" i="3"/>
  <c r="E46" i="3"/>
  <c r="J45" i="3"/>
  <c r="K45" i="3" s="1"/>
  <c r="H45" i="3"/>
  <c r="I45" i="3" s="1"/>
  <c r="G45" i="3"/>
  <c r="F45" i="3"/>
  <c r="E45" i="3"/>
  <c r="J44" i="3"/>
  <c r="K44" i="3" s="1"/>
  <c r="H44" i="3"/>
  <c r="I44" i="3" s="1"/>
  <c r="G44" i="3"/>
  <c r="F44" i="3"/>
  <c r="E44" i="3"/>
  <c r="J43" i="3"/>
  <c r="K43" i="3" s="1"/>
  <c r="H43" i="3"/>
  <c r="I43" i="3" s="1"/>
  <c r="G43" i="3"/>
  <c r="F43" i="3"/>
  <c r="E43" i="3"/>
  <c r="J42" i="3"/>
  <c r="K42" i="3" s="1"/>
  <c r="H42" i="3"/>
  <c r="I42" i="3" s="1"/>
  <c r="G42" i="3"/>
  <c r="F42" i="3"/>
  <c r="E42" i="3"/>
  <c r="J41" i="3"/>
  <c r="K41" i="3" s="1"/>
  <c r="H41" i="3"/>
  <c r="I41" i="3" s="1"/>
  <c r="G41" i="3"/>
  <c r="F41" i="3"/>
  <c r="E41" i="3"/>
  <c r="J40" i="3"/>
  <c r="K40" i="3" s="1"/>
  <c r="H40" i="3"/>
  <c r="I40" i="3" s="1"/>
  <c r="G40" i="3"/>
  <c r="F40" i="3"/>
  <c r="E40" i="3"/>
  <c r="J39" i="3"/>
  <c r="K39" i="3" s="1"/>
  <c r="H39" i="3"/>
  <c r="I39" i="3" s="1"/>
  <c r="G39" i="3"/>
  <c r="F39" i="3"/>
  <c r="E39" i="3"/>
  <c r="J38" i="3"/>
  <c r="K38" i="3" s="1"/>
  <c r="H38" i="3"/>
  <c r="I38" i="3" s="1"/>
  <c r="G38" i="3"/>
  <c r="F38" i="3"/>
  <c r="E38" i="3"/>
  <c r="J37" i="3"/>
  <c r="K37" i="3" s="1"/>
  <c r="H37" i="3"/>
  <c r="I37" i="3" s="1"/>
  <c r="G37" i="3"/>
  <c r="F37" i="3"/>
  <c r="E37" i="3"/>
  <c r="J36" i="3"/>
  <c r="K36" i="3" s="1"/>
  <c r="H36" i="3"/>
  <c r="I36" i="3" s="1"/>
  <c r="G36" i="3"/>
  <c r="F36" i="3"/>
  <c r="E36" i="3"/>
  <c r="J35" i="3"/>
  <c r="K35" i="3" s="1"/>
  <c r="H35" i="3"/>
  <c r="I35" i="3" s="1"/>
  <c r="G35" i="3"/>
  <c r="F35" i="3"/>
  <c r="E35" i="3"/>
  <c r="J34" i="3"/>
  <c r="K34" i="3" s="1"/>
  <c r="H34" i="3"/>
  <c r="I34" i="3" s="1"/>
  <c r="G34" i="3"/>
  <c r="F34" i="3"/>
  <c r="E34" i="3"/>
  <c r="J33" i="3"/>
  <c r="K33" i="3" s="1"/>
  <c r="H33" i="3"/>
  <c r="I33" i="3" s="1"/>
  <c r="G33" i="3"/>
  <c r="F33" i="3"/>
  <c r="E33" i="3"/>
  <c r="J32" i="3"/>
  <c r="K32" i="3" s="1"/>
  <c r="H32" i="3"/>
  <c r="I32" i="3" s="1"/>
  <c r="G32" i="3"/>
  <c r="F32" i="3"/>
  <c r="E32" i="3"/>
  <c r="J31" i="3"/>
  <c r="K31" i="3" s="1"/>
  <c r="H31" i="3"/>
  <c r="I31" i="3" s="1"/>
  <c r="G31" i="3"/>
  <c r="F31" i="3"/>
  <c r="E31" i="3"/>
  <c r="J30" i="3"/>
  <c r="K30" i="3" s="1"/>
  <c r="H30" i="3"/>
  <c r="I30" i="3" s="1"/>
  <c r="G30" i="3"/>
  <c r="F30" i="3"/>
  <c r="E30" i="3"/>
  <c r="J29" i="3"/>
  <c r="K29" i="3" s="1"/>
  <c r="H29" i="3"/>
  <c r="I29" i="3" s="1"/>
  <c r="G29" i="3"/>
  <c r="F29" i="3"/>
  <c r="E29" i="3"/>
  <c r="J28" i="3"/>
  <c r="K28" i="3" s="1"/>
  <c r="H28" i="3"/>
  <c r="I28" i="3" s="1"/>
  <c r="G28" i="3"/>
  <c r="F28" i="3"/>
  <c r="E28" i="3"/>
  <c r="J27" i="3"/>
  <c r="K27" i="3" s="1"/>
  <c r="H27" i="3"/>
  <c r="I27" i="3" s="1"/>
  <c r="G27" i="3"/>
  <c r="F27" i="3"/>
  <c r="E27" i="3"/>
  <c r="J26" i="3"/>
  <c r="K26" i="3" s="1"/>
  <c r="H26" i="3"/>
  <c r="I26" i="3" s="1"/>
  <c r="G26" i="3"/>
  <c r="F26" i="3"/>
  <c r="E26" i="3"/>
  <c r="J25" i="3"/>
  <c r="K25" i="3" s="1"/>
  <c r="H25" i="3"/>
  <c r="I25" i="3" s="1"/>
  <c r="G25" i="3"/>
  <c r="F25" i="3"/>
  <c r="E25" i="3"/>
  <c r="J24" i="3"/>
  <c r="K24" i="3" s="1"/>
  <c r="H24" i="3"/>
  <c r="I24" i="3" s="1"/>
  <c r="G24" i="3"/>
  <c r="F24" i="3"/>
  <c r="E24" i="3"/>
  <c r="J23" i="3"/>
  <c r="K23" i="3" s="1"/>
  <c r="H23" i="3"/>
  <c r="I23" i="3" s="1"/>
  <c r="G23" i="3"/>
  <c r="F23" i="3"/>
  <c r="E23" i="3"/>
  <c r="J22" i="3"/>
  <c r="K22" i="3" s="1"/>
  <c r="H22" i="3"/>
  <c r="I22" i="3" s="1"/>
  <c r="G22" i="3"/>
  <c r="F22" i="3"/>
  <c r="E22" i="3"/>
  <c r="J21" i="3"/>
  <c r="K21" i="3" s="1"/>
  <c r="H21" i="3"/>
  <c r="I21" i="3" s="1"/>
  <c r="G21" i="3"/>
  <c r="F21" i="3"/>
  <c r="E21" i="3"/>
  <c r="J20" i="3"/>
  <c r="K20" i="3" s="1"/>
  <c r="H20" i="3"/>
  <c r="I20" i="3" s="1"/>
  <c r="G20" i="3"/>
  <c r="F20" i="3"/>
  <c r="E20" i="3"/>
  <c r="J19" i="3"/>
  <c r="K19" i="3" s="1"/>
  <c r="H19" i="3"/>
  <c r="I19" i="3" s="1"/>
  <c r="G19" i="3"/>
  <c r="F19" i="3"/>
  <c r="E19" i="3"/>
  <c r="J18" i="3"/>
  <c r="K18" i="3" s="1"/>
  <c r="H18" i="3"/>
  <c r="I18" i="3" s="1"/>
  <c r="G18" i="3"/>
  <c r="F18" i="3"/>
  <c r="E18" i="3"/>
  <c r="J17" i="3"/>
  <c r="K17" i="3" s="1"/>
  <c r="H17" i="3"/>
  <c r="I17" i="3" s="1"/>
  <c r="G17" i="3"/>
  <c r="F17" i="3"/>
  <c r="E17" i="3"/>
  <c r="J16" i="3"/>
  <c r="K16" i="3" s="1"/>
  <c r="H16" i="3"/>
  <c r="I16" i="3" s="1"/>
  <c r="G16" i="3"/>
  <c r="F16" i="3"/>
  <c r="E16" i="3"/>
  <c r="J15" i="3"/>
  <c r="K15" i="3" s="1"/>
  <c r="H15" i="3"/>
  <c r="I15" i="3" s="1"/>
  <c r="G15" i="3"/>
  <c r="F15" i="3"/>
  <c r="E15" i="3"/>
  <c r="J14" i="3"/>
  <c r="K14" i="3" s="1"/>
  <c r="H14" i="3"/>
  <c r="I14" i="3" s="1"/>
  <c r="G14" i="3"/>
  <c r="F14" i="3"/>
  <c r="E14" i="3"/>
  <c r="J13" i="3"/>
  <c r="K13" i="3" s="1"/>
  <c r="H13" i="3"/>
  <c r="I13" i="3" s="1"/>
  <c r="G13" i="3"/>
  <c r="F13" i="3"/>
  <c r="E13" i="3"/>
  <c r="J58" i="2"/>
  <c r="K58" i="2" s="1"/>
  <c r="H58" i="2"/>
  <c r="I58" i="2" s="1"/>
  <c r="G58" i="2"/>
  <c r="F58" i="2"/>
  <c r="E58" i="2"/>
  <c r="J57" i="2"/>
  <c r="K57" i="2" s="1"/>
  <c r="H57" i="2"/>
  <c r="I57" i="2" s="1"/>
  <c r="G57" i="2"/>
  <c r="F57" i="2"/>
  <c r="E57" i="2"/>
  <c r="J56" i="2"/>
  <c r="K56" i="2" s="1"/>
  <c r="H56" i="2"/>
  <c r="I56" i="2" s="1"/>
  <c r="G56" i="2"/>
  <c r="F56" i="2"/>
  <c r="E56" i="2"/>
  <c r="J55" i="2"/>
  <c r="K55" i="2" s="1"/>
  <c r="H55" i="2"/>
  <c r="I55" i="2" s="1"/>
  <c r="G55" i="2"/>
  <c r="F55" i="2"/>
  <c r="E55" i="2"/>
  <c r="J54" i="2"/>
  <c r="K54" i="2" s="1"/>
  <c r="H54" i="2"/>
  <c r="I54" i="2" s="1"/>
  <c r="G54" i="2"/>
  <c r="F54" i="2"/>
  <c r="E54" i="2"/>
  <c r="J53" i="2"/>
  <c r="K53" i="2" s="1"/>
  <c r="H53" i="2"/>
  <c r="I53" i="2" s="1"/>
  <c r="G53" i="2"/>
  <c r="F53" i="2"/>
  <c r="E53" i="2"/>
  <c r="J52" i="2"/>
  <c r="K52" i="2" s="1"/>
  <c r="H52" i="2"/>
  <c r="I52" i="2" s="1"/>
  <c r="G52" i="2"/>
  <c r="F52" i="2"/>
  <c r="E52" i="2"/>
  <c r="J51" i="2"/>
  <c r="K51" i="2" s="1"/>
  <c r="H51" i="2"/>
  <c r="I51" i="2" s="1"/>
  <c r="G51" i="2"/>
  <c r="F51" i="2"/>
  <c r="E51" i="2"/>
  <c r="J50" i="2"/>
  <c r="K50" i="2" s="1"/>
  <c r="H50" i="2"/>
  <c r="I50" i="2" s="1"/>
  <c r="G50" i="2"/>
  <c r="F50" i="2"/>
  <c r="E50" i="2"/>
  <c r="J49" i="2"/>
  <c r="K49" i="2" s="1"/>
  <c r="H49" i="2"/>
  <c r="I49" i="2" s="1"/>
  <c r="G49" i="2"/>
  <c r="F49" i="2"/>
  <c r="E49" i="2"/>
  <c r="J48" i="2"/>
  <c r="K48" i="2" s="1"/>
  <c r="H48" i="2"/>
  <c r="I48" i="2" s="1"/>
  <c r="G48" i="2"/>
  <c r="F48" i="2"/>
  <c r="E48" i="2"/>
  <c r="J47" i="2"/>
  <c r="K47" i="2" s="1"/>
  <c r="H47" i="2"/>
  <c r="I47" i="2" s="1"/>
  <c r="G47" i="2"/>
  <c r="F47" i="2"/>
  <c r="E47" i="2"/>
  <c r="J46" i="2"/>
  <c r="K46" i="2" s="1"/>
  <c r="H46" i="2"/>
  <c r="I46" i="2" s="1"/>
  <c r="G46" i="2"/>
  <c r="F46" i="2"/>
  <c r="E46" i="2"/>
  <c r="J45" i="2"/>
  <c r="K45" i="2" s="1"/>
  <c r="H45" i="2"/>
  <c r="I45" i="2" s="1"/>
  <c r="G45" i="2"/>
  <c r="F45" i="2"/>
  <c r="E45" i="2"/>
  <c r="J44" i="2"/>
  <c r="K44" i="2" s="1"/>
  <c r="H44" i="2"/>
  <c r="I44" i="2" s="1"/>
  <c r="G44" i="2"/>
  <c r="F44" i="2"/>
  <c r="E44" i="2"/>
  <c r="J43" i="2"/>
  <c r="K43" i="2" s="1"/>
  <c r="H43" i="2"/>
  <c r="I43" i="2" s="1"/>
  <c r="G43" i="2"/>
  <c r="F43" i="2"/>
  <c r="E43" i="2"/>
  <c r="J42" i="2"/>
  <c r="K42" i="2" s="1"/>
  <c r="H42" i="2"/>
  <c r="I42" i="2" s="1"/>
  <c r="G42" i="2"/>
  <c r="F42" i="2"/>
  <c r="E42" i="2"/>
  <c r="J41" i="2"/>
  <c r="K41" i="2" s="1"/>
  <c r="H41" i="2"/>
  <c r="I41" i="2" s="1"/>
  <c r="G41" i="2"/>
  <c r="F41" i="2"/>
  <c r="E41" i="2"/>
  <c r="J40" i="2"/>
  <c r="K40" i="2" s="1"/>
  <c r="H40" i="2"/>
  <c r="I40" i="2" s="1"/>
  <c r="G40" i="2"/>
  <c r="F40" i="2"/>
  <c r="E40" i="2"/>
  <c r="J39" i="2"/>
  <c r="K39" i="2" s="1"/>
  <c r="H39" i="2"/>
  <c r="I39" i="2" s="1"/>
  <c r="G39" i="2"/>
  <c r="F39" i="2"/>
  <c r="E39" i="2"/>
  <c r="J38" i="2"/>
  <c r="K38" i="2" s="1"/>
  <c r="H38" i="2"/>
  <c r="I38" i="2" s="1"/>
  <c r="G38" i="2"/>
  <c r="F38" i="2"/>
  <c r="E38" i="2"/>
  <c r="J37" i="2"/>
  <c r="K37" i="2" s="1"/>
  <c r="H37" i="2"/>
  <c r="I37" i="2" s="1"/>
  <c r="G37" i="2"/>
  <c r="F37" i="2"/>
  <c r="E37" i="2"/>
  <c r="J36" i="2"/>
  <c r="K36" i="2" s="1"/>
  <c r="H36" i="2"/>
  <c r="I36" i="2" s="1"/>
  <c r="G36" i="2"/>
  <c r="F36" i="2"/>
  <c r="E36" i="2"/>
  <c r="J35" i="2"/>
  <c r="K35" i="2" s="1"/>
  <c r="H35" i="2"/>
  <c r="I35" i="2" s="1"/>
  <c r="G35" i="2"/>
  <c r="F35" i="2"/>
  <c r="E35" i="2"/>
  <c r="J34" i="2"/>
  <c r="K34" i="2" s="1"/>
  <c r="H34" i="2"/>
  <c r="I34" i="2" s="1"/>
  <c r="G34" i="2"/>
  <c r="F34" i="2"/>
  <c r="E34" i="2"/>
  <c r="J33" i="2"/>
  <c r="K33" i="2" s="1"/>
  <c r="H33" i="2"/>
  <c r="I33" i="2" s="1"/>
  <c r="G33" i="2"/>
  <c r="F33" i="2"/>
  <c r="E33" i="2"/>
  <c r="J32" i="2"/>
  <c r="K32" i="2" s="1"/>
  <c r="H32" i="2"/>
  <c r="I32" i="2" s="1"/>
  <c r="G32" i="2"/>
  <c r="F32" i="2"/>
  <c r="E32" i="2"/>
  <c r="J31" i="2"/>
  <c r="K31" i="2" s="1"/>
  <c r="H31" i="2"/>
  <c r="I31" i="2" s="1"/>
  <c r="G31" i="2"/>
  <c r="F31" i="2"/>
  <c r="E31" i="2"/>
  <c r="J30" i="2"/>
  <c r="K30" i="2" s="1"/>
  <c r="H30" i="2"/>
  <c r="I30" i="2" s="1"/>
  <c r="G30" i="2"/>
  <c r="F30" i="2"/>
  <c r="E30" i="2"/>
  <c r="J29" i="2"/>
  <c r="K29" i="2" s="1"/>
  <c r="H29" i="2"/>
  <c r="I29" i="2" s="1"/>
  <c r="G29" i="2"/>
  <c r="F29" i="2"/>
  <c r="E29" i="2"/>
  <c r="J28" i="2"/>
  <c r="K28" i="2" s="1"/>
  <c r="H28" i="2"/>
  <c r="I28" i="2" s="1"/>
  <c r="G28" i="2"/>
  <c r="F28" i="2"/>
  <c r="E28" i="2"/>
  <c r="J27" i="2"/>
  <c r="K27" i="2" s="1"/>
  <c r="H27" i="2"/>
  <c r="I27" i="2" s="1"/>
  <c r="G27" i="2"/>
  <c r="F27" i="2"/>
  <c r="E27" i="2"/>
  <c r="J26" i="2"/>
  <c r="K26" i="2" s="1"/>
  <c r="H26" i="2"/>
  <c r="I26" i="2" s="1"/>
  <c r="G26" i="2"/>
  <c r="F26" i="2"/>
  <c r="E26" i="2"/>
  <c r="J25" i="2"/>
  <c r="K25" i="2" s="1"/>
  <c r="H25" i="2"/>
  <c r="I25" i="2" s="1"/>
  <c r="G25" i="2"/>
  <c r="F25" i="2"/>
  <c r="E25" i="2"/>
  <c r="J24" i="2"/>
  <c r="K24" i="2" s="1"/>
  <c r="H24" i="2"/>
  <c r="I24" i="2" s="1"/>
  <c r="G24" i="2"/>
  <c r="F24" i="2"/>
  <c r="E24" i="2"/>
  <c r="J23" i="2"/>
  <c r="K23" i="2" s="1"/>
  <c r="H23" i="2"/>
  <c r="I23" i="2" s="1"/>
  <c r="G23" i="2"/>
  <c r="F23" i="2"/>
  <c r="E23" i="2"/>
  <c r="J22" i="2"/>
  <c r="K22" i="2" s="1"/>
  <c r="H22" i="2"/>
  <c r="I22" i="2" s="1"/>
  <c r="G22" i="2"/>
  <c r="F22" i="2"/>
  <c r="E22" i="2"/>
  <c r="J21" i="2"/>
  <c r="K21" i="2" s="1"/>
  <c r="H21" i="2"/>
  <c r="I21" i="2" s="1"/>
  <c r="G21" i="2"/>
  <c r="F21" i="2"/>
  <c r="E21" i="2"/>
  <c r="J20" i="2"/>
  <c r="K20" i="2" s="1"/>
  <c r="H20" i="2"/>
  <c r="I20" i="2" s="1"/>
  <c r="G20" i="2"/>
  <c r="F20" i="2"/>
  <c r="E20" i="2"/>
  <c r="J19" i="2"/>
  <c r="K19" i="2" s="1"/>
  <c r="H19" i="2"/>
  <c r="I19" i="2" s="1"/>
  <c r="G19" i="2"/>
  <c r="F19" i="2"/>
  <c r="E19" i="2"/>
  <c r="J18" i="2"/>
  <c r="K18" i="2" s="1"/>
  <c r="H18" i="2"/>
  <c r="I18" i="2" s="1"/>
  <c r="G18" i="2"/>
  <c r="F18" i="2"/>
  <c r="E18" i="2"/>
  <c r="J17" i="2"/>
  <c r="K17" i="2" s="1"/>
  <c r="H17" i="2"/>
  <c r="I17" i="2" s="1"/>
  <c r="G17" i="2"/>
  <c r="F17" i="2"/>
  <c r="E17" i="2"/>
  <c r="J16" i="2"/>
  <c r="K16" i="2" s="1"/>
  <c r="H16" i="2"/>
  <c r="I16" i="2" s="1"/>
  <c r="G16" i="2"/>
  <c r="F16" i="2"/>
  <c r="E16" i="2"/>
  <c r="J15" i="2"/>
  <c r="K15" i="2" s="1"/>
  <c r="H15" i="2"/>
  <c r="I15" i="2" s="1"/>
  <c r="G15" i="2"/>
  <c r="F15" i="2"/>
  <c r="E15" i="2"/>
  <c r="J14" i="2"/>
  <c r="K14" i="2" s="1"/>
  <c r="H14" i="2"/>
  <c r="I14" i="2" s="1"/>
  <c r="G14" i="2"/>
  <c r="F14" i="2"/>
  <c r="E14" i="2"/>
  <c r="J13" i="2"/>
  <c r="K13" i="2" s="1"/>
  <c r="H13" i="2"/>
  <c r="I13" i="2" s="1"/>
  <c r="G13" i="2"/>
  <c r="F13" i="2"/>
  <c r="E13" i="2"/>
  <c r="C23" i="8"/>
  <c r="C22" i="8"/>
  <c r="C21" i="8"/>
  <c r="C17" i="8"/>
  <c r="C16" i="8"/>
  <c r="C13" i="8"/>
  <c r="C12" i="8"/>
  <c r="N20" i="8" l="1"/>
  <c r="L20" i="8"/>
  <c r="J20" i="8"/>
  <c r="H20" i="8"/>
  <c r="F20" i="8"/>
  <c r="D20" i="8"/>
  <c r="F23" i="8"/>
  <c r="G23" i="8" s="1"/>
  <c r="H23" i="8"/>
  <c r="I23" i="8" s="1"/>
  <c r="J23" i="8"/>
  <c r="K23" i="8" s="1"/>
  <c r="L23" i="8"/>
  <c r="M23" i="8" s="1"/>
  <c r="N23" i="8"/>
  <c r="O23" i="8" s="1"/>
  <c r="D23" i="8"/>
  <c r="D22" i="8"/>
  <c r="F22" i="8"/>
  <c r="G22" i="8" s="1"/>
  <c r="H22" i="8"/>
  <c r="I22" i="8" s="1"/>
  <c r="J22" i="8"/>
  <c r="K22" i="8" s="1"/>
  <c r="L22" i="8"/>
  <c r="M22" i="8" s="1"/>
  <c r="N22" i="8"/>
  <c r="O22" i="8" s="1"/>
  <c r="F21" i="8"/>
  <c r="G21" i="8" s="1"/>
  <c r="H21" i="8"/>
  <c r="I21" i="8" s="1"/>
  <c r="J21" i="8"/>
  <c r="K21" i="8" s="1"/>
  <c r="L21" i="8"/>
  <c r="M21" i="8" s="1"/>
  <c r="N21" i="8"/>
  <c r="O21" i="8" s="1"/>
  <c r="D21" i="8"/>
  <c r="K20" i="8"/>
  <c r="O20" i="8"/>
  <c r="G20" i="8"/>
  <c r="I20" i="8"/>
  <c r="M20" i="8"/>
  <c r="D17" i="8"/>
  <c r="E17" i="8" s="1"/>
  <c r="F17" i="8"/>
  <c r="G17" i="8" s="1"/>
  <c r="H17" i="8"/>
  <c r="I17" i="8" s="1"/>
  <c r="J17" i="8"/>
  <c r="K17" i="8" s="1"/>
  <c r="L17" i="8"/>
  <c r="M17" i="8" s="1"/>
  <c r="N17" i="8"/>
  <c r="O17" i="8" s="1"/>
  <c r="D16" i="8"/>
  <c r="E16" i="8" s="1"/>
  <c r="F16" i="8"/>
  <c r="G16" i="8" s="1"/>
  <c r="H16" i="8"/>
  <c r="I16" i="8" s="1"/>
  <c r="J16" i="8"/>
  <c r="K16" i="8" s="1"/>
  <c r="L16" i="8"/>
  <c r="M16" i="8" s="1"/>
  <c r="N16" i="8"/>
  <c r="O16" i="8" s="1"/>
  <c r="F14" i="8"/>
  <c r="G14" i="8" s="1"/>
  <c r="N15" i="8"/>
  <c r="O15" i="8" s="1"/>
  <c r="L15" i="8"/>
  <c r="M15" i="8" s="1"/>
  <c r="J15" i="8"/>
  <c r="K15" i="8" s="1"/>
  <c r="H15" i="8"/>
  <c r="I15" i="8" s="1"/>
  <c r="F15" i="8"/>
  <c r="G15" i="8" s="1"/>
  <c r="D15" i="8"/>
  <c r="D13" i="8"/>
  <c r="F13" i="8"/>
  <c r="G13" i="8" s="1"/>
  <c r="H13" i="8"/>
  <c r="I13" i="8" s="1"/>
  <c r="J13" i="8"/>
  <c r="K13" i="8" s="1"/>
  <c r="L13" i="8"/>
  <c r="M13" i="8" s="1"/>
  <c r="N13" i="8"/>
  <c r="O13" i="8" s="1"/>
  <c r="H12" i="8"/>
  <c r="I12" i="8" s="1"/>
  <c r="D12" i="8"/>
  <c r="E12" i="8" s="1"/>
  <c r="F12" i="8"/>
  <c r="G12" i="8" s="1"/>
  <c r="J12" i="8"/>
  <c r="K12" i="8" s="1"/>
  <c r="L12" i="8"/>
  <c r="M12" i="8" s="1"/>
  <c r="D10" i="8"/>
  <c r="F10" i="8"/>
  <c r="G10" i="8" s="1"/>
  <c r="H10" i="8"/>
  <c r="I10" i="8" s="1"/>
  <c r="J10" i="8"/>
  <c r="K10" i="8" s="1"/>
  <c r="L10" i="8"/>
  <c r="M10" i="8" s="1"/>
  <c r="N10" i="8"/>
  <c r="O10" i="8" s="1"/>
  <c r="N12" i="8"/>
  <c r="O12" i="8" s="1"/>
  <c r="L14" i="8"/>
  <c r="M14" i="8" s="1"/>
  <c r="D14" i="8"/>
  <c r="J14" i="8"/>
  <c r="K14" i="8" s="1"/>
  <c r="H14" i="8"/>
  <c r="I14" i="8" s="1"/>
  <c r="N14" i="8"/>
  <c r="O14" i="8" s="1"/>
  <c r="J19" i="8"/>
  <c r="K19" i="8" s="1"/>
  <c r="D19" i="8"/>
  <c r="L19" i="8"/>
  <c r="M19" i="8" s="1"/>
  <c r="F19" i="8"/>
  <c r="G19" i="8" s="1"/>
  <c r="N19" i="8"/>
  <c r="O19" i="8" s="1"/>
  <c r="H19" i="8"/>
  <c r="I19" i="8" s="1"/>
  <c r="D18" i="8"/>
  <c r="E18" i="8" s="1"/>
  <c r="J18" i="8"/>
  <c r="K18" i="8" s="1"/>
  <c r="J11" i="8"/>
  <c r="L18" i="8"/>
  <c r="M18" i="8" s="1"/>
  <c r="F18" i="8"/>
  <c r="G18" i="8" s="1"/>
  <c r="N18" i="8"/>
  <c r="O18" i="8" s="1"/>
  <c r="H18" i="8"/>
  <c r="I18" i="8" s="1"/>
  <c r="D11" i="8"/>
  <c r="L11" i="8"/>
  <c r="F11" i="8"/>
  <c r="N11" i="8"/>
  <c r="H11" i="8"/>
  <c r="P23" i="8" l="1"/>
  <c r="E23" i="8"/>
  <c r="Q23" i="8" s="1"/>
  <c r="P22" i="8"/>
  <c r="E22" i="8"/>
  <c r="Q22" i="8" s="1"/>
  <c r="P21" i="8"/>
  <c r="E21" i="8"/>
  <c r="Q21" i="8" s="1"/>
  <c r="P20" i="8"/>
  <c r="E20" i="8"/>
  <c r="Q20" i="8" s="1"/>
  <c r="P17" i="8"/>
  <c r="Q17" i="8"/>
  <c r="P16" i="8"/>
  <c r="Q16" i="8"/>
  <c r="P15" i="8"/>
  <c r="E15" i="8"/>
  <c r="Q15" i="8" s="1"/>
  <c r="P13" i="8"/>
  <c r="E13" i="8"/>
  <c r="Q13" i="8" s="1"/>
  <c r="E10" i="8"/>
  <c r="Q10" i="8" s="1"/>
  <c r="P10" i="8"/>
  <c r="Q12" i="8"/>
  <c r="P12" i="8"/>
  <c r="E14" i="8"/>
  <c r="Q14" i="8" s="1"/>
  <c r="P14" i="8"/>
  <c r="P19" i="8"/>
  <c r="E19" i="8"/>
  <c r="Q19" i="8" s="1"/>
  <c r="Q18" i="8"/>
  <c r="H24" i="8"/>
  <c r="N24" i="8"/>
  <c r="J24" i="8"/>
  <c r="E11" i="8"/>
  <c r="D24" i="8"/>
  <c r="K11" i="8"/>
  <c r="G11" i="8"/>
  <c r="F24" i="8"/>
  <c r="M11" i="8"/>
  <c r="L24" i="8"/>
  <c r="P18" i="8"/>
  <c r="P11" i="8"/>
  <c r="I11" i="8"/>
  <c r="O11" i="8"/>
  <c r="P24" i="8" l="1"/>
  <c r="C24" i="8"/>
  <c r="E24" i="8" s="1"/>
  <c r="Q11" i="8"/>
  <c r="M24" i="8" l="1"/>
  <c r="K24" i="8"/>
  <c r="G24" i="8"/>
  <c r="I24" i="8"/>
  <c r="O24" i="8"/>
  <c r="Q24" i="8" l="1"/>
</calcChain>
</file>

<file path=xl/sharedStrings.xml><?xml version="1.0" encoding="utf-8"?>
<sst xmlns="http://schemas.openxmlformats.org/spreadsheetml/2006/main" count="1574" uniqueCount="1245">
  <si>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</si>
  <si>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</si>
  <si>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</si>
  <si>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</si>
  <si>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</si>
  <si>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</si>
  <si>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</si>
  <si>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</si>
  <si>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</si>
  <si>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</si>
  <si>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</si>
  <si>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</si>
  <si>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</si>
  <si>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Xuất sắc</t>
  </si>
  <si>
    <t>Tốt</t>
  </si>
  <si>
    <t>Kém</t>
  </si>
  <si>
    <t>Khá</t>
  </si>
  <si>
    <t>KHOA CÔNG NGHỆ XÂY DỰNG - GIAO THÔNG</t>
  </si>
  <si>
    <t>Trung bình</t>
  </si>
  <si>
    <t>Tổng Khoa CNXD</t>
  </si>
  <si>
    <t>Lớp</t>
  </si>
  <si>
    <t>Sĩ số</t>
  </si>
  <si>
    <t>Kết quả xếp loại</t>
  </si>
  <si>
    <t>Yếu</t>
  </si>
  <si>
    <t>Số lượng</t>
  </si>
  <si>
    <t>%</t>
  </si>
  <si>
    <t>HĐ cấp Trường
(dự kiến)</t>
  </si>
  <si>
    <t>LỚP QH-2024-I/CQ-C-CE1, HỌC KỲ 1, NĂM HỌC 2024-2025</t>
  </si>
  <si>
    <t>QH-2021-I/CQ-C-CE1</t>
  </si>
  <si>
    <t>QH-2021-I/CQ-C-CE2</t>
  </si>
  <si>
    <t>QH-2022-I/CQ-C-CE1</t>
  </si>
  <si>
    <t>QH-2022-I/CQ-C-CE2</t>
  </si>
  <si>
    <t>QH-2023-I/CQ-C-CE1</t>
  </si>
  <si>
    <t>QH-2023-I/CQ-C-CE2</t>
  </si>
  <si>
    <t>QH-2023-I/CQ-C-CE3</t>
  </si>
  <si>
    <t>QH-2024-I/CQ-C-CE1</t>
  </si>
  <si>
    <t>QH-2024-I/CQ-C-CE2</t>
  </si>
  <si>
    <t>QH-2024-I/CQ-C-CE3</t>
  </si>
  <si>
    <t>QH-2024-I/CQ-C-ID1</t>
  </si>
  <si>
    <t>QH-2024-I/CQ-C-ID2</t>
  </si>
  <si>
    <t>QH-2024-I/CQ-C-ID3</t>
  </si>
  <si>
    <t>QH-2024-I/CQ-C-ID4</t>
  </si>
  <si>
    <t>Đỗ Văn Tùng Anh</t>
  </si>
  <si>
    <t>Nguyễn Phương Anh</t>
  </si>
  <si>
    <t>Trương Ngọc Anh</t>
  </si>
  <si>
    <t>Nguyễn Thái Bảo</t>
  </si>
  <si>
    <t>Vũ Nhật Công</t>
  </si>
  <si>
    <t>Nguyễn Hồng Đăng</t>
  </si>
  <si>
    <t>Hoàng Kim Đạt</t>
  </si>
  <si>
    <t>Phạm Văn Độ</t>
  </si>
  <si>
    <t>Nguyễn Minh Đức</t>
  </si>
  <si>
    <t>Nguyễn Ngọc Dũng</t>
  </si>
  <si>
    <t>Vũ Xuân Dương</t>
  </si>
  <si>
    <t>Cao Thùy Giang</t>
  </si>
  <si>
    <t>Trần Tiểu Hân Hân</t>
  </si>
  <si>
    <t>Đào Trung Hiếu</t>
  </si>
  <si>
    <t>Trần Việt Hiếu</t>
  </si>
  <si>
    <t>Lưu Việt Hoàng</t>
  </si>
  <si>
    <t>Hoàng Đặng Hùng</t>
  </si>
  <si>
    <t>Đỗ Thanh Huy</t>
  </si>
  <si>
    <t>Giáp Vũ Diệu Huyền</t>
  </si>
  <si>
    <t>Ngô Duy Khánh</t>
  </si>
  <si>
    <t>Phạm Sỹ Kiên</t>
  </si>
  <si>
    <t>Nguyễn Nhật Linh</t>
  </si>
  <si>
    <t>Nguyễn Minh Long</t>
  </si>
  <si>
    <t>Nguyễn Thị Xuân Mai</t>
  </si>
  <si>
    <t>Lê Nhật Minh</t>
  </si>
  <si>
    <t>Bùi Đặng Mỹ</t>
  </si>
  <si>
    <t>Trịnh Đắc Nam</t>
  </si>
  <si>
    <t>Bùi Thị Hoài Ngọc</t>
  </si>
  <si>
    <t>Khuất Bá Nguyên</t>
  </si>
  <si>
    <t>Trần Tiến Phước</t>
  </si>
  <si>
    <t>Nguyễn Xuân Phương</t>
  </si>
  <si>
    <t>Bùi Nhật Quang</t>
  </si>
  <si>
    <t>Nguyễn Mạnh Tân</t>
  </si>
  <si>
    <t>Nguyễn Phương Thảo</t>
  </si>
  <si>
    <t>Nguyễn Mai Phương Thúy</t>
  </si>
  <si>
    <t>Nguyễn Đặng Bảo Trân</t>
  </si>
  <si>
    <t>Nguyễn Thế Trung</t>
  </si>
  <si>
    <t>Phạm Tuân</t>
  </si>
  <si>
    <t>Trần Đức Tùng</t>
  </si>
  <si>
    <t>Nguyễn Thị Anh Vi</t>
  </si>
  <si>
    <t>Đinh Trần Anh Vũ</t>
  </si>
  <si>
    <t>Ấn định danh sách có 41 sinh viên./.</t>
  </si>
  <si>
    <t>Cao Thị Phương Anh</t>
  </si>
  <si>
    <t>Nguyễn Hải Anh</t>
  </si>
  <si>
    <t>Phạm Thị Ngọc Anh</t>
  </si>
  <si>
    <t>Đặng Đức Bảo</t>
  </si>
  <si>
    <t>Trịnh Thị Thanh Bình</t>
  </si>
  <si>
    <t>Nguyễn Tăng Đàm</t>
  </si>
  <si>
    <t>Bùi Thành Đạt</t>
  </si>
  <si>
    <t>Vương Trí Đạt</t>
  </si>
  <si>
    <t>Nguyễn Anh Đức</t>
  </si>
  <si>
    <t>Lại Việt Dũng</t>
  </si>
  <si>
    <t>Nguyễn Thùy Dương</t>
  </si>
  <si>
    <t>Trần Đức Duy</t>
  </si>
  <si>
    <t>Tạ Bảo Hân</t>
  </si>
  <si>
    <t>Nguyễn Thị Thu Hiền</t>
  </si>
  <si>
    <t>Phạm Minh Hiếu</t>
  </si>
  <si>
    <t>Dương Ngọc Hoàn</t>
  </si>
  <si>
    <t>Bùi Việt Hùng</t>
  </si>
  <si>
    <t>Bùi Xuân Huy</t>
  </si>
  <si>
    <t>Bùi Thanh Huyền</t>
  </si>
  <si>
    <t>Lê Nam Khánh</t>
  </si>
  <si>
    <t>Nguyễn Hữu Kiên</t>
  </si>
  <si>
    <t>Trần Tùng Lâm</t>
  </si>
  <si>
    <t>Vũ Đoàn Thảo Linh</t>
  </si>
  <si>
    <t>Nguyễn Thị Phương Mai</t>
  </si>
  <si>
    <t>Nguyễn Văn Mạnh</t>
  </si>
  <si>
    <t>Vũ Đình Minh</t>
  </si>
  <si>
    <t>Nguyễn Thành Nam</t>
  </si>
  <si>
    <t>Nguyễn Hữu Nghĩa</t>
  </si>
  <si>
    <t>Hạ Lương Nguyên</t>
  </si>
  <si>
    <t>Nguyễn Đình Phước</t>
  </si>
  <si>
    <t>Nguyễn Phúc Phương</t>
  </si>
  <si>
    <t>Trịnh Hồng Quân</t>
  </si>
  <si>
    <t>Chu Thanh Tâm</t>
  </si>
  <si>
    <t>Trần Quốc Thành</t>
  </si>
  <si>
    <t>Tôn Anh Thư</t>
  </si>
  <si>
    <t>Dương Bảo Trâm</t>
  </si>
  <si>
    <t>Trần Thùy Trang</t>
  </si>
  <si>
    <t>Nguyễn Sỹ Tuân</t>
  </si>
  <si>
    <t>Nguyễn Sơn Tùng</t>
  </si>
  <si>
    <t>Phạm Thanh Vân</t>
  </si>
  <si>
    <t>Nguyễn Thành Vinh</t>
  </si>
  <si>
    <t>Bùi Quỳnh Anh</t>
  </si>
  <si>
    <t>Hoàng Lan Anh</t>
  </si>
  <si>
    <t>Nguyễn Vi Anh</t>
  </si>
  <si>
    <t>Nguyễn Thị Thanh Bình</t>
  </si>
  <si>
    <t>Hoàng Quốc Cường</t>
  </si>
  <si>
    <t>Nguyễn Văn Đạo</t>
  </si>
  <si>
    <t>Vũ Quốc Đạt</t>
  </si>
  <si>
    <t>Đình Tiến Dũng</t>
  </si>
  <si>
    <t>Hoàng Ánh Dương</t>
  </si>
  <si>
    <t>Nguyễn Văn Duy</t>
  </si>
  <si>
    <t>Nguyễn Bùi Việt Hải</t>
  </si>
  <si>
    <t>Đinh Văn Hiến</t>
  </si>
  <si>
    <t>Nguyễn Minh Hiếu</t>
  </si>
  <si>
    <t>Nguyễn Văn Hoan</t>
  </si>
  <si>
    <t>Nguyễn Quốc Lê Hoàng</t>
  </si>
  <si>
    <t>Nguyễn Duy Hưng</t>
  </si>
  <si>
    <t>Trần Quang Huy</t>
  </si>
  <si>
    <t>Phan Vũ An Khang</t>
  </si>
  <si>
    <t>Trần Gia Bảo Khánh</t>
  </si>
  <si>
    <t>Nguyễn Tuấn Kiệt</t>
  </si>
  <si>
    <t>Phạm Kiều Linh</t>
  </si>
  <si>
    <t>Trần Văn Lương</t>
  </si>
  <si>
    <t>Nguyễn Đồng Mạnh</t>
  </si>
  <si>
    <t>Nguyễn Đình Nhật Minh</t>
  </si>
  <si>
    <t>Lê Hoàng Nam</t>
  </si>
  <si>
    <t>Nguyễn Hoàng Nghĩa</t>
  </si>
  <si>
    <t>Nguyễn Thế Ngọc</t>
  </si>
  <si>
    <t>Hàn Minh Phát</t>
  </si>
  <si>
    <t>Lại Thị Minh Phương</t>
  </si>
  <si>
    <t>Phan Văn Quân</t>
  </si>
  <si>
    <t>Phan Nho Sinh</t>
  </si>
  <si>
    <t>Nguyễn Văn Thành</t>
  </si>
  <si>
    <t>Ngụy Thị Ngọc Thu</t>
  </si>
  <si>
    <t>Đặng Thị Minh Trâm</t>
  </si>
  <si>
    <t>Nguyễn Thị Thùy Trang</t>
  </si>
  <si>
    <t>Vũ Thị Cẩm Tú</t>
  </si>
  <si>
    <t>Nguyễn Đức Tùng</t>
  </si>
  <si>
    <t>Dương Thị Khánh Vân</t>
  </si>
  <si>
    <t>Đoàn Đình Vượng</t>
  </si>
  <si>
    <t>Giang Thị Thuỳ Anh</t>
  </si>
  <si>
    <t>Nguyễn Thị Lan Anh</t>
  </si>
  <si>
    <t>Trần Gia Bảo</t>
  </si>
  <si>
    <t>Nguyễn Thị Cúc</t>
  </si>
  <si>
    <t>Trần Hải Đăng</t>
  </si>
  <si>
    <t>Nguyễn Quốc Đạt</t>
  </si>
  <si>
    <t>Đào Xuân Đức</t>
  </si>
  <si>
    <t>Trần Thị Dung</t>
  </si>
  <si>
    <t>Đỗ Đăng Dương</t>
  </si>
  <si>
    <t>Hoàng Đức Duy</t>
  </si>
  <si>
    <t>Nguyễn Phạm Sơn Hà</t>
  </si>
  <si>
    <t>Trần Song Hào</t>
  </si>
  <si>
    <t>Hồ Trung Hiếu</t>
  </si>
  <si>
    <t>Đỗ Thị Hoài</t>
  </si>
  <si>
    <t>Nguyễn Huy Hoàng</t>
  </si>
  <si>
    <t>Nguyễn Đình Hùng</t>
  </si>
  <si>
    <t>Nguyễn Đức Huy</t>
  </si>
  <si>
    <t>Trần Quang Khải</t>
  </si>
  <si>
    <t>Nguyễn Ngọc Khánh</t>
  </si>
  <si>
    <t>Quách Trung Kiên</t>
  </si>
  <si>
    <t>Nguyễn Thị Khánh Linh</t>
  </si>
  <si>
    <t>Trần Khánh Long</t>
  </si>
  <si>
    <t>Nguyễn Ánh Bình Minh</t>
  </si>
  <si>
    <t>Đặng Thành Nam</t>
  </si>
  <si>
    <t>Nguyễn Thảo Ngân</t>
  </si>
  <si>
    <t>Phạm Minh Nguyên</t>
  </si>
  <si>
    <t>Cấn Thị Mai Phương</t>
  </si>
  <si>
    <t>Trần Quốc Phương</t>
  </si>
  <si>
    <t>Hứa Đoàn Hương Quỳnh</t>
  </si>
  <si>
    <t>Phùng Thanh Thảo</t>
  </si>
  <si>
    <t>Nguyễn Hà Trang</t>
  </si>
  <si>
    <t>Phạm Quang Trường</t>
  </si>
  <si>
    <t>Đỗ Minh Tuấn</t>
  </si>
  <si>
    <t>Phạm Phú Tuyên</t>
  </si>
  <si>
    <t>Trần Quốc Việt</t>
  </si>
  <si>
    <t>Vũ Tuấn Vương</t>
  </si>
  <si>
    <t>Ấn định danh sách có 36 sinh viên./.</t>
  </si>
  <si>
    <t>Đoàn Đức Anh</t>
  </si>
  <si>
    <t>Lê Xuân Anh</t>
  </si>
  <si>
    <t>Nguyễn Nhật Anh</t>
  </si>
  <si>
    <t>Nguyễn Thế Bách</t>
  </si>
  <si>
    <t>Nguyễn Phú Bình</t>
  </si>
  <si>
    <t>Lê Mạnh Cường</t>
  </si>
  <si>
    <t>Trần Đức Đàm</t>
  </si>
  <si>
    <t>Đào Tiến Đạt</t>
  </si>
  <si>
    <t>Nguyễn Tiến Đạt</t>
  </si>
  <si>
    <t>Vũ Tuấn Đạt</t>
  </si>
  <si>
    <t>Đặng Tiến Đức</t>
  </si>
  <si>
    <t>Nguyễn Bá Đức</t>
  </si>
  <si>
    <t>Vũ Đăng Dương</t>
  </si>
  <si>
    <t>Phạm Quang Duy</t>
  </si>
  <si>
    <t>Nguyễn Hoàng Hà</t>
  </si>
  <si>
    <t>Nguyễn Minh Hải</t>
  </si>
  <si>
    <t>Lê Minh Hiếu</t>
  </si>
  <si>
    <t>Lê Nhật Hoàng</t>
  </si>
  <si>
    <t>Nguyễn Việt Hoàng</t>
  </si>
  <si>
    <t>Đào Mạnh Hùng</t>
  </si>
  <si>
    <t>Đại Quang Hưng</t>
  </si>
  <si>
    <t>Nguyễn Quốc Huy</t>
  </si>
  <si>
    <t>Nguyễn Hữu Khải</t>
  </si>
  <si>
    <t>Nguyễn Long Khánh</t>
  </si>
  <si>
    <t>Đàm Công Khiển</t>
  </si>
  <si>
    <t>Nguyễn Văn Lâm</t>
  </si>
  <si>
    <t>Nguyễn Duy Long</t>
  </si>
  <si>
    <t>Nguyễn Thành Long</t>
  </si>
  <si>
    <t>Nguyễn Hữu Ngọc Minh</t>
  </si>
  <si>
    <t>Phạm Văn Nam</t>
  </si>
  <si>
    <t>Vy Công Ngọc</t>
  </si>
  <si>
    <t>Bùi Quang Phú</t>
  </si>
  <si>
    <t>Nguyễn Trường Phương</t>
  </si>
  <si>
    <t>Lại Đức Quang</t>
  </si>
  <si>
    <t>Nguyễn Hồng Sơn</t>
  </si>
  <si>
    <t>Phạm Minh Thái</t>
  </si>
  <si>
    <t>Đào Duy Thành</t>
  </si>
  <si>
    <t>Bùi Đức Toàn</t>
  </si>
  <si>
    <t>Lê Đức Trọng</t>
  </si>
  <si>
    <t>Đỗ Trọng Tuân</t>
  </si>
  <si>
    <t>Lê Anh Tuấn</t>
  </si>
  <si>
    <t>Trần Anh Tuấn</t>
  </si>
  <si>
    <t>Nguyễn Hữu Việt</t>
  </si>
  <si>
    <t>Lê Hoàng Vương</t>
  </si>
  <si>
    <t>Ấn định danh sách có 48 sinh viên./.</t>
  </si>
  <si>
    <t>Đỗ Quốc Anh</t>
  </si>
  <si>
    <t>Nguyễn Huy Tuấn Anh</t>
  </si>
  <si>
    <t>Nguyễn Việt Anh</t>
  </si>
  <si>
    <t>Nguyễn Thị Ngọc Ánh</t>
  </si>
  <si>
    <t>Nguyễn Chí Bình</t>
  </si>
  <si>
    <t>Đinh Quốc Công</t>
  </si>
  <si>
    <t>Nguyễn Tiến Cường</t>
  </si>
  <si>
    <t>Trần Văn Đạo</t>
  </si>
  <si>
    <t>Nguyễn Thành Đạt</t>
  </si>
  <si>
    <t>Phạm Thế Đạt</t>
  </si>
  <si>
    <t>Dương Doãn Đông</t>
  </si>
  <si>
    <t>Nguyễn Phú Giáp</t>
  </si>
  <si>
    <t>Dương Ngọc Hải</t>
  </si>
  <si>
    <t>Đặng Minh Hiếu</t>
  </si>
  <si>
    <t>Phạm Trung Hiếu</t>
  </si>
  <si>
    <t>Viên Đình Hoàng</t>
  </si>
  <si>
    <t>Trần Mạnh Hùng</t>
  </si>
  <si>
    <t>Nguyễn Văn Huy</t>
  </si>
  <si>
    <t>Vũ Nam Khánh</t>
  </si>
  <si>
    <t>Lê Trung Kiên</t>
  </si>
  <si>
    <t>Nông Hoàng Kiên</t>
  </si>
  <si>
    <t>Nguyễn Hữu Giang Lâm</t>
  </si>
  <si>
    <t>An Văn Long</t>
  </si>
  <si>
    <t>Nguyễn Đức Nam</t>
  </si>
  <si>
    <t>Trần Văn Phong</t>
  </si>
  <si>
    <t>Trần Anh Quân</t>
  </si>
  <si>
    <t>Vũ Duy Quang</t>
  </si>
  <si>
    <t>Nguyễn Văn Thái</t>
  </si>
  <si>
    <t>Vương Mạnh Tiến</t>
  </si>
  <si>
    <t>Lưu Bá Trình</t>
  </si>
  <si>
    <t>Đỗ Ngọc Trường</t>
  </si>
  <si>
    <t>Đặng Anh Tuấn</t>
  </si>
  <si>
    <t>Nguyễn Anh Tuấn</t>
  </si>
  <si>
    <t>Hoàng Viết Tùng</t>
  </si>
  <si>
    <t>Vũ Quang Tùng</t>
  </si>
  <si>
    <t>Hà Đăng Vũ</t>
  </si>
  <si>
    <t>Vũ Lưu Gia Khánh</t>
  </si>
  <si>
    <t>Ấn định danh sách có 45 sinh viên./.</t>
  </si>
  <si>
    <t>Đặng Nguyễn Đức Anh</t>
  </si>
  <si>
    <t>Lê Đức Anh</t>
  </si>
  <si>
    <t>Ngô Đức Anh</t>
  </si>
  <si>
    <t>Nguyễn Tuấn Anh</t>
  </si>
  <si>
    <t>Trần Văn Anh</t>
  </si>
  <si>
    <t>Trương Thiên Bảo</t>
  </si>
  <si>
    <t>Lê Quyết Chiến</t>
  </si>
  <si>
    <t>Nguyễn Quốc Cường</t>
  </si>
  <si>
    <t>Nguyễn Huy Hải Đăng</t>
  </si>
  <si>
    <t>Hồ Văn Đạt</t>
  </si>
  <si>
    <t>Đoàn Minh Đức</t>
  </si>
  <si>
    <t>Nguyễn Hoàng Duy</t>
  </si>
  <si>
    <t>Nguyễn Như Xuân Giao</t>
  </si>
  <si>
    <t>Đỗ Minh Hải</t>
  </si>
  <si>
    <t>Nguyễn Thanh Hải</t>
  </si>
  <si>
    <t>Nguyễn Đức Hiếu</t>
  </si>
  <si>
    <t>Nguyễn Trọng Hiếu</t>
  </si>
  <si>
    <t>Trịnh Đức Hiếu</t>
  </si>
  <si>
    <t>Uông Minh Hoàng</t>
  </si>
  <si>
    <t>Lê Mạnh Hùng</t>
  </si>
  <si>
    <t>Trần Tấn Hưng</t>
  </si>
  <si>
    <t>Nguyễn Tuấn Huy</t>
  </si>
  <si>
    <t>Trần Văn Khang</t>
  </si>
  <si>
    <t>Phùng Quốc Khánh</t>
  </si>
  <si>
    <t>Bùi Mạnh Kiên</t>
  </si>
  <si>
    <t>Nguyễn Trọng Kiên</t>
  </si>
  <si>
    <t>Phan Trung Kiên</t>
  </si>
  <si>
    <t>Nguyễn Thị Thùy Linh</t>
  </si>
  <si>
    <t>Nguyễn Sỹ Lực</t>
  </si>
  <si>
    <t>Đinh Lê Giang Nam</t>
  </si>
  <si>
    <t>Đoàn Ngọc Nghĩa</t>
  </si>
  <si>
    <t>Lâm Phong</t>
  </si>
  <si>
    <t>Vũ Đỗ Đức Phúc</t>
  </si>
  <si>
    <t>Nguyễn Văn Quân</t>
  </si>
  <si>
    <t>Nguyễn Ngọc Quang</t>
  </si>
  <si>
    <t>Vũ Hoàng Sơn</t>
  </si>
  <si>
    <t>Nguyễn Anh Thảo</t>
  </si>
  <si>
    <t>Bùi Khắc Toản</t>
  </si>
  <si>
    <t>Nguyễn Văn Trung</t>
  </si>
  <si>
    <t>Vũ Quốc Tuấn</t>
  </si>
  <si>
    <t>Phạm Ngọc Tùng</t>
  </si>
  <si>
    <t>Vũ Hoàng Việt</t>
  </si>
  <si>
    <t>Ấn định danh sách có 46 sinh viên./.</t>
  </si>
  <si>
    <t>Lưu Quốc An</t>
  </si>
  <si>
    <t>Đặng Việt Anh</t>
  </si>
  <si>
    <t>Nguyễn Thế Anh</t>
  </si>
  <si>
    <t>Đào Duy Bảo</t>
  </si>
  <si>
    <t>Nguyễn Xuân Cẩn</t>
  </si>
  <si>
    <t>Nguyễn Anh Cường</t>
  </si>
  <si>
    <t>Tô Duy Cường</t>
  </si>
  <si>
    <t>Đinh Hoàng Dũng</t>
  </si>
  <si>
    <t>Nguyễn Xuân Dũng</t>
  </si>
  <si>
    <t>Phạm Đức Duy</t>
  </si>
  <si>
    <t>Đào Nhật Dương</t>
  </si>
  <si>
    <t>Nguyễn Phong Đạt</t>
  </si>
  <si>
    <t>Cù Anh Đức</t>
  </si>
  <si>
    <t>Vũ Anh Đức</t>
  </si>
  <si>
    <t>Đào Việt Hà</t>
  </si>
  <si>
    <t>Dương Nhật Hào</t>
  </si>
  <si>
    <t>Hà Chí Hiếu</t>
  </si>
  <si>
    <t>Đinh Thị Huế</t>
  </si>
  <si>
    <t>Quàng Mạnh Hùng</t>
  </si>
  <si>
    <t>Phan Đăng Huy</t>
  </si>
  <si>
    <t>Nguyễn Xuân Kiệt</t>
  </si>
  <si>
    <t>Dương Quốc Khánh</t>
  </si>
  <si>
    <t>Trần Duy Khánh</t>
  </si>
  <si>
    <t>Nguyễn Huyền Linh</t>
  </si>
  <si>
    <t>Nguyễn Thế Long</t>
  </si>
  <si>
    <t>Phạm Đình Lợi</t>
  </si>
  <si>
    <t>Trần Nhật Minh</t>
  </si>
  <si>
    <t>Đỗ Trọng Nam</t>
  </si>
  <si>
    <t>Sái Hải Nam</t>
  </si>
  <si>
    <t>Vũ Trọng Nghĩa</t>
  </si>
  <si>
    <t>Nguyễn Trường Phước</t>
  </si>
  <si>
    <t>Hoàng Anh Quân</t>
  </si>
  <si>
    <t>Vũ Phạm Anh Quân</t>
  </si>
  <si>
    <t>Nguyễn Duy Sơn</t>
  </si>
  <si>
    <t>Nguyễn Thủy Tiên</t>
  </si>
  <si>
    <t>Lê Doãn Khánh Toàn</t>
  </si>
  <si>
    <t>Từ Minh Toàn</t>
  </si>
  <si>
    <t>Nguyễn Hoàng Tùng</t>
  </si>
  <si>
    <t>Nguyễn Trần Thiện Thái</t>
  </si>
  <si>
    <t>Phạm Khánh Toàn Thắng</t>
  </si>
  <si>
    <t>Bùi Như Thuần</t>
  </si>
  <si>
    <t>Trần Khắc Trọng</t>
  </si>
  <si>
    <t>Nguyễn Cao Hoàng Việt</t>
  </si>
  <si>
    <t>Ấn định danh sách có 44 sinh viên./.</t>
  </si>
  <si>
    <t>Đào Minh An</t>
  </si>
  <si>
    <t>Bùi Quang Anh</t>
  </si>
  <si>
    <t>Nguyễn Hoàng Anh</t>
  </si>
  <si>
    <t>Vũ Đình Bách</t>
  </si>
  <si>
    <t>Đàm Xuân Bắc</t>
  </si>
  <si>
    <t>Nguyễn Thanh Bình</t>
  </si>
  <si>
    <t>Lê Việt Cường</t>
  </si>
  <si>
    <t>Nguyễn Mạnh Cường</t>
  </si>
  <si>
    <t>Khương Minh Chiến</t>
  </si>
  <si>
    <t>Nguyễn Quang Diệu</t>
  </si>
  <si>
    <t>Nguyễn Lưu Anh Dũng</t>
  </si>
  <si>
    <t>Bùi Quang Duy</t>
  </si>
  <si>
    <t>Nguyễn Thị Minh Duyên</t>
  </si>
  <si>
    <t>Nguyễn Hoàng Đạt</t>
  </si>
  <si>
    <t>Trần Hoàng Giang</t>
  </si>
  <si>
    <t>Nguyễn Hoàng Hiệp</t>
  </si>
  <si>
    <t>Lương Trung Hiếu</t>
  </si>
  <si>
    <t>Trần Thị Hoa</t>
  </si>
  <si>
    <t>Đinh Văn Hội</t>
  </si>
  <si>
    <t>Hà Hoàng Anh Kiệt</t>
  </si>
  <si>
    <t>Phạm Tuấn Khanh</t>
  </si>
  <si>
    <t>Đỗ Nguyễn Quốc Khánh</t>
  </si>
  <si>
    <t>Phạm Tùng Lâm</t>
  </si>
  <si>
    <t>Chu Thành Long</t>
  </si>
  <si>
    <t>Dương Văn Lộc</t>
  </si>
  <si>
    <t>Mai Văn Minh</t>
  </si>
  <si>
    <t>Tô Thành Minh</t>
  </si>
  <si>
    <t>Đào Văn Nam</t>
  </si>
  <si>
    <t>Nguyễn Xuân Nam</t>
  </si>
  <si>
    <t>Đỗ Văn Nghĩa</t>
  </si>
  <si>
    <t>Lê Tuấn Phong</t>
  </si>
  <si>
    <t>Nguyễn Trương Trung Quân</t>
  </si>
  <si>
    <t>Đặng Thái Sơn</t>
  </si>
  <si>
    <t>Nguyễn Minh Tâm</t>
  </si>
  <si>
    <t>Nguyễn Xuân Tiến</t>
  </si>
  <si>
    <t>Phạm Công Toàn</t>
  </si>
  <si>
    <t>Hoàng Quốc Toản</t>
  </si>
  <si>
    <t>Hà Minh Thắng</t>
  </si>
  <si>
    <t>Nguyễn Đình Thông</t>
  </si>
  <si>
    <t>Nguyễn Đắc Thực</t>
  </si>
  <si>
    <t>Nguyễn Văn Trường</t>
  </si>
  <si>
    <t>Ngô Thái An</t>
  </si>
  <si>
    <t>Đinh Hoàng Anh</t>
  </si>
  <si>
    <t>Vũ Đức Anh</t>
  </si>
  <si>
    <t>Đặng Quốc Bảo</t>
  </si>
  <si>
    <t>Đỗ Thanh Bình</t>
  </si>
  <si>
    <t>Nguyễn Trung Công</t>
  </si>
  <si>
    <t>Lê Văn Cường</t>
  </si>
  <si>
    <t>Nguyễn Cao Cường</t>
  </si>
  <si>
    <t>Vũ Hồng Cường</t>
  </si>
  <si>
    <t>Cao Ngọc Danh</t>
  </si>
  <si>
    <t>Hà Trần Anh Dũng</t>
  </si>
  <si>
    <t>Trần Văn Dũng</t>
  </si>
  <si>
    <t>Trần Khánh Duy</t>
  </si>
  <si>
    <t>Văn Tiến Dương</t>
  </si>
  <si>
    <t>Lê Trung Đức</t>
  </si>
  <si>
    <t>Đồng Văn Hải</t>
  </si>
  <si>
    <t>Luyện Văn Hiếu</t>
  </si>
  <si>
    <t>Vũ Xuân Hiếu</t>
  </si>
  <si>
    <t>Hoàng Văn Hùng</t>
  </si>
  <si>
    <t>Nguyễn Tuấn Hưng</t>
  </si>
  <si>
    <t>Đinh Nguyễn Tùng Khánh</t>
  </si>
  <si>
    <t>Nguyễn Trường Lâm</t>
  </si>
  <si>
    <t>Trần Hải Linh</t>
  </si>
  <si>
    <t>Phí Đức Long</t>
  </si>
  <si>
    <t>Nguyễn Thế Nam</t>
  </si>
  <si>
    <t>Hoàng Hải Ninh</t>
  </si>
  <si>
    <t>Đặng Nhật Quang</t>
  </si>
  <si>
    <t>Lương Văn Quân</t>
  </si>
  <si>
    <t>Nguyễn Phú Sang</t>
  </si>
  <si>
    <t>Nguyễn Đức Tâm</t>
  </si>
  <si>
    <t>Ngô Minh Toàn</t>
  </si>
  <si>
    <t>Trịnh Khánh Toàn</t>
  </si>
  <si>
    <t>Nguyễn Thanh Tùng</t>
  </si>
  <si>
    <t>Nguyễn Ngô Thành</t>
  </si>
  <si>
    <t>Lê Hữu Vũ</t>
  </si>
  <si>
    <t>Dương Thành Huy</t>
  </si>
  <si>
    <t>Nguyễn Viết Tình</t>
  </si>
  <si>
    <t>Phùng Mạnh Công</t>
  </si>
  <si>
    <t>Phùng Văn Trọng</t>
  </si>
  <si>
    <t>Lê Duy Thắng</t>
  </si>
  <si>
    <t>Trần Minh Quang</t>
  </si>
  <si>
    <t>Nguyễn Nhật Tân</t>
  </si>
  <si>
    <t>Nguyễn Duy Thái</t>
  </si>
  <si>
    <t>Lê Thanh Phan</t>
  </si>
  <si>
    <t>Mai Công Đoàn</t>
  </si>
  <si>
    <t>Chu Quốc Hùng</t>
  </si>
  <si>
    <t>Hồ Tiến Thịnh</t>
  </si>
  <si>
    <t>Nguyễn Quang Tiến</t>
  </si>
  <si>
    <t>Nguyễn Tùng Lâm</t>
  </si>
  <si>
    <t>Hoàng Việt Dũng</t>
  </si>
  <si>
    <t>Phạm Văn Đức</t>
  </si>
  <si>
    <t>Đặng Nguyễn Việt Anh</t>
  </si>
  <si>
    <t>Lê Quý Dương</t>
  </si>
  <si>
    <t>Hoàng Văn Đạt</t>
  </si>
  <si>
    <t>Đỗ Thế Anh</t>
  </si>
  <si>
    <t>Phạm Quang Anh</t>
  </si>
  <si>
    <t>Phạm Cao Minh</t>
  </si>
  <si>
    <t>Trần Duy Thuần</t>
  </si>
  <si>
    <t>Lê Mạnh Duy</t>
  </si>
  <si>
    <t>Phạm Quang Vinh</t>
  </si>
  <si>
    <t>Nguyễn Bá Tước</t>
  </si>
  <si>
    <t>Phan Mậu Khánh</t>
  </si>
  <si>
    <t>Lê Văn Luân</t>
  </si>
  <si>
    <t>Lê Thị Thu Phương</t>
  </si>
  <si>
    <t>Nguyễn Sỹ Hùng</t>
  </si>
  <si>
    <t>Nguyễn Văn Nguyên</t>
  </si>
  <si>
    <t>Phan Việt Hoàng</t>
  </si>
  <si>
    <t>Nguyễn Xuân Trường</t>
  </si>
  <si>
    <t>Nguyễn Đức Long</t>
  </si>
  <si>
    <t>Trần Đức Linh</t>
  </si>
  <si>
    <t>Vương Trung Kiên</t>
  </si>
  <si>
    <t>Lê Minh Hoàng</t>
  </si>
  <si>
    <t>Nguyễn Minh Quân</t>
  </si>
  <si>
    <t>Nguyễn Việt Dũng</t>
  </si>
  <si>
    <t>Trương Anh Tú</t>
  </si>
  <si>
    <t>Nguyễn Quang Tuấn</t>
  </si>
  <si>
    <t>Nguyễn Tiến Thành</t>
  </si>
  <si>
    <t>Phạm Tuấn Đạt</t>
  </si>
  <si>
    <t>Nguyễn Bình An</t>
  </si>
  <si>
    <t>Hoàng Văn Ngọc</t>
  </si>
  <si>
    <t>Trịnh Hoàng Nam</t>
  </si>
  <si>
    <t>Phạm Huy Hòa</t>
  </si>
  <si>
    <t>Nguyễn Xuân Thành</t>
  </si>
  <si>
    <t>Nguyễn Hữu Hiệp</t>
  </si>
  <si>
    <t>Hoàng Nhật Nam</t>
  </si>
  <si>
    <t>Nguyễn Việt Hùng</t>
  </si>
  <si>
    <t>Nguyễn Thị Mỹ Lệ</t>
  </si>
  <si>
    <t>Long Thị Cẩm Nhung</t>
  </si>
  <si>
    <t>Đào Duy Thái</t>
  </si>
  <si>
    <t>Bùi Tuấn Anh</t>
  </si>
  <si>
    <t>Đặng Tuấn Phong</t>
  </si>
  <si>
    <t>Đỗ Thúy Ngân</t>
  </si>
  <si>
    <t>Nguyễn Đắc Hùng</t>
  </si>
  <si>
    <t>Lê Tuấn Anh</t>
  </si>
  <si>
    <t>Ngô Huy Hoàng</t>
  </si>
  <si>
    <t>Nguyễn Kim Việt Anh</t>
  </si>
  <si>
    <t>Đỗ Trần Hợp</t>
  </si>
  <si>
    <t>Nguyễn Hiểu Minh</t>
  </si>
  <si>
    <t>Tạ Tiến Long</t>
  </si>
  <si>
    <t>Phạm Quang Khải</t>
  </si>
  <si>
    <t>Phan Ngọc Sơn</t>
  </si>
  <si>
    <t>Phạm Văn Thông</t>
  </si>
  <si>
    <t>Nguyễn Phương Đông</t>
  </si>
  <si>
    <t>Tăng Văn Cảnh</t>
  </si>
  <si>
    <t>Nguyễn Văn Toàn</t>
  </si>
  <si>
    <t>Ngô Thúy An</t>
  </si>
  <si>
    <t>Đàm Văn Thường</t>
  </si>
  <si>
    <t>Nguyễn Hữu Long</t>
  </si>
  <si>
    <t>Lê Văn Tùng</t>
  </si>
  <si>
    <t>Hoàng Hữu Thịnh</t>
  </si>
  <si>
    <t>Ngô Đăng Khoa</t>
  </si>
  <si>
    <t>Vũ Mai Dũng</t>
  </si>
  <si>
    <t>Đinh Tuấn Anh</t>
  </si>
  <si>
    <t>Mạc Anh Tuấn</t>
  </si>
  <si>
    <t>Lê Mạnh Tiến</t>
  </si>
  <si>
    <t>Vũ Đức Trung</t>
  </si>
  <si>
    <t>Phạm Bảo Ngọc</t>
  </si>
  <si>
    <t>Phạm Ngọc Tiến</t>
  </si>
  <si>
    <t>Lê Văn Long</t>
  </si>
  <si>
    <t>Nguyễn Thế Quang</t>
  </si>
  <si>
    <t>Phạm Thị Yến</t>
  </si>
  <si>
    <t>Nguyễn Đức Anh</t>
  </si>
  <si>
    <t>Nguyễn Trung Tuấn Anh</t>
  </si>
  <si>
    <t>Trần Thế Anh</t>
  </si>
  <si>
    <t>Vũ Trung Hiếu Anh</t>
  </si>
  <si>
    <t>Nguyễn Hồ Đức Bình</t>
  </si>
  <si>
    <t>Đoàn Dung Cơ</t>
  </si>
  <si>
    <t>Nguyễn Hữu Cường</t>
  </si>
  <si>
    <t>Triệu Quốc Cường</t>
  </si>
  <si>
    <t>Phạm Ngọc Duy</t>
  </si>
  <si>
    <t>Bùi Văn Đại</t>
  </si>
  <si>
    <t>Mai Thanh Đức</t>
  </si>
  <si>
    <t>Nguyễn Nhật Đức</t>
  </si>
  <si>
    <t>Trần Việt Đức</t>
  </si>
  <si>
    <t>Lê Hoàng Hà</t>
  </si>
  <si>
    <t>Nguyễn Huy Hiển</t>
  </si>
  <si>
    <t>Nguyễn Văn Hiệp</t>
  </si>
  <si>
    <t>Đỗ Minh Hiếu</t>
  </si>
  <si>
    <t>Nguyễn Công Hợp</t>
  </si>
  <si>
    <t>Phạm Đăng Hùng</t>
  </si>
  <si>
    <t>Khuất Quang Huy</t>
  </si>
  <si>
    <t>Nguyễn Xuân Hưng</t>
  </si>
  <si>
    <t>Nguyễn Nam Khánh</t>
  </si>
  <si>
    <t>Nguyễn Duy Linh</t>
  </si>
  <si>
    <t>Trương Hải Long</t>
  </si>
  <si>
    <t>Hoàng Đức Mạnh</t>
  </si>
  <si>
    <t>Đào Trần Minh</t>
  </si>
  <si>
    <t>Trịnh Quang Minh</t>
  </si>
  <si>
    <t>Mai Phương Nam</t>
  </si>
  <si>
    <t>Tạ Hải Nam</t>
  </si>
  <si>
    <t>Đỗ Minh Phấn</t>
  </si>
  <si>
    <t>Mai Hồng Phong</t>
  </si>
  <si>
    <t>Nguyễn Văn Phúc</t>
  </si>
  <si>
    <t>Đỗ Minh Quân</t>
  </si>
  <si>
    <t>Nguyễn Duy Minh Quân</t>
  </si>
  <si>
    <t>Trần Đức Tân</t>
  </si>
  <si>
    <t>Đỗ Quang Thắng</t>
  </si>
  <si>
    <t>Vũ Huy Thịnh</t>
  </si>
  <si>
    <t>Lê Khánh Toàn</t>
  </si>
  <si>
    <t>Phạm Hữu Trung</t>
  </si>
  <si>
    <t>Lê Minh Tú</t>
  </si>
  <si>
    <t>Nguyễn Hoàng Việt</t>
  </si>
  <si>
    <t>Vũ Thành Vinh</t>
  </si>
  <si>
    <t>Hoàng Phi Vũ</t>
  </si>
  <si>
    <t>Vàng A Vứ</t>
  </si>
  <si>
    <t>Đoàn Minh Châu</t>
  </si>
  <si>
    <t>21020154</t>
  </si>
  <si>
    <t>Nguyễn Ngọc Yến Trang</t>
  </si>
  <si>
    <t>Đỗ Hoàng Anh</t>
  </si>
  <si>
    <t>Nguyễn Tiến Anh</t>
  </si>
  <si>
    <t>Phạm Việt Anh</t>
  </si>
  <si>
    <t>Trần Trung Anh</t>
  </si>
  <si>
    <t>Nguyễn Minh Chiến</t>
  </si>
  <si>
    <t>Nguyễn Thọ Quang Cường</t>
  </si>
  <si>
    <t>Lê Vũ Đức Dũng</t>
  </si>
  <si>
    <t>Nguyễn Quý Dương</t>
  </si>
  <si>
    <t>Nguyễn Trường Đăng</t>
  </si>
  <si>
    <t>Nguyễn Đức Giang</t>
  </si>
  <si>
    <t>Đặng Hoàng Hiệp</t>
  </si>
  <si>
    <t>Nguyễn Xuân Hiệp</t>
  </si>
  <si>
    <t>Đào Quốc Hiếu</t>
  </si>
  <si>
    <t>Lưu Văn Hiếu</t>
  </si>
  <si>
    <t>Phan Huy Hoàng</t>
  </si>
  <si>
    <t>Đặng Minh Huấn</t>
  </si>
  <si>
    <t>Đậu Việt Hùng</t>
  </si>
  <si>
    <t>Nguyễn Anh Huy</t>
  </si>
  <si>
    <t>Trần Anh Huy</t>
  </si>
  <si>
    <t>Nguyễn Trọng Hưng</t>
  </si>
  <si>
    <t>Nguyễn Thị Hương</t>
  </si>
  <si>
    <t>Nguyễn Tiến Linh</t>
  </si>
  <si>
    <t>Hà Duy Long</t>
  </si>
  <si>
    <t>Đinh Xuân Lộc</t>
  </si>
  <si>
    <t>Nguyễn Tường Mạnh</t>
  </si>
  <si>
    <t>Đặng Đức Minh</t>
  </si>
  <si>
    <t>Trương Nhật Minh</t>
  </si>
  <si>
    <t>Phan Đăng Nam</t>
  </si>
  <si>
    <t>Phùng Xuân Nghĩa</t>
  </si>
  <si>
    <t>Phạm Hoàng Phi</t>
  </si>
  <si>
    <t>Nguyễn Hoàng Phúc</t>
  </si>
  <si>
    <t>Hà Minh Quân</t>
  </si>
  <si>
    <t>Nguyễn Xuân Quý</t>
  </si>
  <si>
    <t>Nguyễn Thế Sơn</t>
  </si>
  <si>
    <t>Hoàng Văn Tâm</t>
  </si>
  <si>
    <t>Hồ Duy Thái</t>
  </si>
  <si>
    <t>Trần Xuân Thành</t>
  </si>
  <si>
    <t>Trần Thu Thủy</t>
  </si>
  <si>
    <t>Nguyễn Ngọc Toàn</t>
  </si>
  <si>
    <t>Nguyễn Hữu Trường</t>
  </si>
  <si>
    <t>Hoàng Long Vũ</t>
  </si>
  <si>
    <t>Nguyễn Văn Vũ</t>
  </si>
  <si>
    <t>Điểm tự ĐG</t>
  </si>
  <si>
    <t>Điểm BCS</t>
  </si>
  <si>
    <t>Điểm GVCN</t>
  </si>
  <si>
    <t>24020909</t>
  </si>
  <si>
    <t>24020915</t>
  </si>
  <si>
    <t>24020918</t>
  </si>
  <si>
    <t>24020921</t>
  </si>
  <si>
    <t>24020924</t>
  </si>
  <si>
    <t>24020927</t>
  </si>
  <si>
    <t>24020930</t>
  </si>
  <si>
    <t>24020933</t>
  </si>
  <si>
    <t>24020936</t>
  </si>
  <si>
    <t>24020939</t>
  </si>
  <si>
    <t>24020942</t>
  </si>
  <si>
    <t>24020945</t>
  </si>
  <si>
    <t>24020948</t>
  </si>
  <si>
    <t>24020951</t>
  </si>
  <si>
    <t>24020954</t>
  </si>
  <si>
    <t>24020957</t>
  </si>
  <si>
    <t>24020960</t>
  </si>
  <si>
    <t>24020963</t>
  </si>
  <si>
    <t>24020966</t>
  </si>
  <si>
    <t>24020972</t>
  </si>
  <si>
    <t>24020975</t>
  </si>
  <si>
    <t>24020978</t>
  </si>
  <si>
    <t>24020984</t>
  </si>
  <si>
    <t>24020990</t>
  </si>
  <si>
    <t>24022152</t>
  </si>
  <si>
    <t>24020993</t>
  </si>
  <si>
    <t>24020996</t>
  </si>
  <si>
    <t>24020999</t>
  </si>
  <si>
    <t>24021002</t>
  </si>
  <si>
    <t>24021005</t>
  </si>
  <si>
    <t>24021011</t>
  </si>
  <si>
    <t>24021017</t>
  </si>
  <si>
    <t>24021023</t>
  </si>
  <si>
    <t>24021026</t>
  </si>
  <si>
    <t>24021029</t>
  </si>
  <si>
    <t>24021035</t>
  </si>
  <si>
    <t>24021038</t>
  </si>
  <si>
    <t>24021041</t>
  </si>
  <si>
    <t>24021044</t>
  </si>
  <si>
    <t>24021047</t>
  </si>
  <si>
    <t>24021050</t>
  </si>
  <si>
    <t>24021053</t>
  </si>
  <si>
    <t>24021056</t>
  </si>
  <si>
    <t>24020910</t>
  </si>
  <si>
    <t>24020913</t>
  </si>
  <si>
    <t>24020916</t>
  </si>
  <si>
    <t>24020922</t>
  </si>
  <si>
    <t>24020925</t>
  </si>
  <si>
    <t>24020928</t>
  </si>
  <si>
    <t>24020931</t>
  </si>
  <si>
    <t>24020934</t>
  </si>
  <si>
    <t>24020937</t>
  </si>
  <si>
    <t>24020940</t>
  </si>
  <si>
    <t>24020943</t>
  </si>
  <si>
    <t>24020946</t>
  </si>
  <si>
    <t>24020949</t>
  </si>
  <si>
    <t>24020952</t>
  </si>
  <si>
    <t>24020955</t>
  </si>
  <si>
    <t>24020958</t>
  </si>
  <si>
    <t>24020961</t>
  </si>
  <si>
    <t>24020970</t>
  </si>
  <si>
    <t>24020973</t>
  </si>
  <si>
    <t>24020976</t>
  </si>
  <si>
    <t>24020979</t>
  </si>
  <si>
    <t>24020982</t>
  </si>
  <si>
    <t>24020985</t>
  </si>
  <si>
    <t>24020988</t>
  </si>
  <si>
    <t>24020991</t>
  </si>
  <si>
    <t>24020994</t>
  </si>
  <si>
    <t>24021000</t>
  </si>
  <si>
    <t>24021003</t>
  </si>
  <si>
    <t>24021006</t>
  </si>
  <si>
    <t>24021009</t>
  </si>
  <si>
    <t>24021012</t>
  </si>
  <si>
    <t>24021015</t>
  </si>
  <si>
    <t>24021018</t>
  </si>
  <si>
    <t>24021021</t>
  </si>
  <si>
    <t>24021024</t>
  </si>
  <si>
    <t>24021027</t>
  </si>
  <si>
    <t>24021030</t>
  </si>
  <si>
    <t>24021033</t>
  </si>
  <si>
    <t>24021036</t>
  </si>
  <si>
    <t>24021039</t>
  </si>
  <si>
    <t>24021042</t>
  </si>
  <si>
    <t>24021045</t>
  </si>
  <si>
    <t>24021048</t>
  </si>
  <si>
    <t>24021054</t>
  </si>
  <si>
    <t>24021057</t>
  </si>
  <si>
    <t>LỚP QH-2021-I/CQ-C-CE1, HỌC KỲ 2, NĂM HỌC 2024-2025</t>
  </si>
  <si>
    <t>21021146</t>
  </si>
  <si>
    <t>21021148</t>
  </si>
  <si>
    <t>21021150</t>
  </si>
  <si>
    <t>21021152</t>
  </si>
  <si>
    <t>21021156</t>
  </si>
  <si>
    <t>21021160</t>
  </si>
  <si>
    <t>21021162</t>
  </si>
  <si>
    <t>21021164</t>
  </si>
  <si>
    <t>21021168</t>
  </si>
  <si>
    <t>21021170</t>
  </si>
  <si>
    <t>21021174</t>
  </si>
  <si>
    <t>21021178</t>
  </si>
  <si>
    <t>21021180</t>
  </si>
  <si>
    <t>21021182</t>
  </si>
  <si>
    <t>21021184</t>
  </si>
  <si>
    <t>21021186</t>
  </si>
  <si>
    <t>21021188</t>
  </si>
  <si>
    <t>21021190</t>
  </si>
  <si>
    <t>21021192</t>
  </si>
  <si>
    <t>21021194</t>
  </si>
  <si>
    <t>21021196</t>
  </si>
  <si>
    <t>21021198</t>
  </si>
  <si>
    <t>21021200</t>
  </si>
  <si>
    <t>21021204</t>
  </si>
  <si>
    <t>21021206</t>
  </si>
  <si>
    <t>21021208</t>
  </si>
  <si>
    <t>21021210</t>
  </si>
  <si>
    <t>21021212</t>
  </si>
  <si>
    <t>21021214</t>
  </si>
  <si>
    <t>21021216</t>
  </si>
  <si>
    <t>21021218</t>
  </si>
  <si>
    <t>21021222</t>
  </si>
  <si>
    <t>21021224</t>
  </si>
  <si>
    <t>21021226</t>
  </si>
  <si>
    <t>21021228</t>
  </si>
  <si>
    <t>21021230</t>
  </si>
  <si>
    <t>21021232</t>
  </si>
  <si>
    <t>21021234</t>
  </si>
  <si>
    <t>21021236</t>
  </si>
  <si>
    <t>21021238</t>
  </si>
  <si>
    <t>21021242</t>
  </si>
  <si>
    <t>21021244</t>
  </si>
  <si>
    <t>21021246</t>
  </si>
  <si>
    <t>21021254</t>
  </si>
  <si>
    <t>21021256</t>
  </si>
  <si>
    <t>LỚP QH-2021-I/CQ-C-CE2, HỌC KỲ 2, NĂM HỌC 2024-2025</t>
  </si>
  <si>
    <t>21021147</t>
  </si>
  <si>
    <t>21021149</t>
  </si>
  <si>
    <t>21021151</t>
  </si>
  <si>
    <t>21021153</t>
  </si>
  <si>
    <t>21021155</t>
  </si>
  <si>
    <t>21021670</t>
  </si>
  <si>
    <t>21021157</t>
  </si>
  <si>
    <t>21021159</t>
  </si>
  <si>
    <t>21021161</t>
  </si>
  <si>
    <t>21021163</t>
  </si>
  <si>
    <t>21021165</t>
  </si>
  <si>
    <t>21021167</t>
  </si>
  <si>
    <t>21021169</t>
  </si>
  <si>
    <t>21021171</t>
  </si>
  <si>
    <t>21021173</t>
  </si>
  <si>
    <t>21021175</t>
  </si>
  <si>
    <t>21021177</t>
  </si>
  <si>
    <t>21021179</t>
  </si>
  <si>
    <t>21021181</t>
  </si>
  <si>
    <t>21021187</t>
  </si>
  <si>
    <t>21021191</t>
  </si>
  <si>
    <t>21021193</t>
  </si>
  <si>
    <t>21021197</t>
  </si>
  <si>
    <t>21021199</t>
  </si>
  <si>
    <t>21021201</t>
  </si>
  <si>
    <t>21021203</t>
  </si>
  <si>
    <t>21021207</t>
  </si>
  <si>
    <t>21021209</t>
  </si>
  <si>
    <t>21021211</t>
  </si>
  <si>
    <t>21021213</t>
  </si>
  <si>
    <t>21021215</t>
  </si>
  <si>
    <t>21021217</t>
  </si>
  <si>
    <t>21021221</t>
  </si>
  <si>
    <t>21021223</t>
  </si>
  <si>
    <t>21021225</t>
  </si>
  <si>
    <t>21021227</t>
  </si>
  <si>
    <t>21021229</t>
  </si>
  <si>
    <t>21021235</t>
  </si>
  <si>
    <t>21021237</t>
  </si>
  <si>
    <t>21021239</t>
  </si>
  <si>
    <t>21021241</t>
  </si>
  <si>
    <t>21021243</t>
  </si>
  <si>
    <t>21021245</t>
  </si>
  <si>
    <t>21021247</t>
  </si>
  <si>
    <t>21021249</t>
  </si>
  <si>
    <t>21021253</t>
  </si>
  <si>
    <t>21021255</t>
  </si>
  <si>
    <t>21021257</t>
  </si>
  <si>
    <t>22025162</t>
  </si>
  <si>
    <t>22025123</t>
  </si>
  <si>
    <t>22025192</t>
  </si>
  <si>
    <t>22025130</t>
  </si>
  <si>
    <t>22025138</t>
  </si>
  <si>
    <t>22025159</t>
  </si>
  <si>
    <t>22025184</t>
  </si>
  <si>
    <t>22025175</t>
  </si>
  <si>
    <t>22025173</t>
  </si>
  <si>
    <t>22025154</t>
  </si>
  <si>
    <t>22025104</t>
  </si>
  <si>
    <t>22025100</t>
  </si>
  <si>
    <t>22025132</t>
  </si>
  <si>
    <t>22025140</t>
  </si>
  <si>
    <t>22025129</t>
  </si>
  <si>
    <t>22025111</t>
  </si>
  <si>
    <t>22025146</t>
  </si>
  <si>
    <t>22025182</t>
  </si>
  <si>
    <t>22025137</t>
  </si>
  <si>
    <t>22025112</t>
  </si>
  <si>
    <t>22025210</t>
  </si>
  <si>
    <t>22025167</t>
  </si>
  <si>
    <t>22025145</t>
  </si>
  <si>
    <t>22025143</t>
  </si>
  <si>
    <t>22025109</t>
  </si>
  <si>
    <t>22025127</t>
  </si>
  <si>
    <t>22025203</t>
  </si>
  <si>
    <t>22025113</t>
  </si>
  <si>
    <t>22025125</t>
  </si>
  <si>
    <t>22025212</t>
  </si>
  <si>
    <t>22025119</t>
  </si>
  <si>
    <t>22025148</t>
  </si>
  <si>
    <t>22025120</t>
  </si>
  <si>
    <t>22025102</t>
  </si>
  <si>
    <t>22025176</t>
  </si>
  <si>
    <t>22025151</t>
  </si>
  <si>
    <t>22025164</t>
  </si>
  <si>
    <t>22025199</t>
  </si>
  <si>
    <t>22025205</t>
  </si>
  <si>
    <t>22025160</t>
  </si>
  <si>
    <t>22025201</t>
  </si>
  <si>
    <t>22025197</t>
  </si>
  <si>
    <t>22025171</t>
  </si>
  <si>
    <t>22025141</t>
  </si>
  <si>
    <t>22025214</t>
  </si>
  <si>
    <t>LỚP QH-2022-I/CQ-C-CE1, HỌC KỲ 2, NĂM HỌC 2024-2025</t>
  </si>
  <si>
    <t>22025207</t>
  </si>
  <si>
    <t>22025144</t>
  </si>
  <si>
    <t>22025152</t>
  </si>
  <si>
    <t>22025153</t>
  </si>
  <si>
    <t>22025136</t>
  </si>
  <si>
    <t>22025107</t>
  </si>
  <si>
    <t>22025134</t>
  </si>
  <si>
    <t>22025193</t>
  </si>
  <si>
    <t>22025157</t>
  </si>
  <si>
    <t>22025149</t>
  </si>
  <si>
    <t>22025150</t>
  </si>
  <si>
    <t>22025206</t>
  </si>
  <si>
    <t>22025124</t>
  </si>
  <si>
    <t>22025135</t>
  </si>
  <si>
    <t>22025190</t>
  </si>
  <si>
    <t>22025180</t>
  </si>
  <si>
    <t>22025126</t>
  </si>
  <si>
    <t>22025174</t>
  </si>
  <si>
    <t>22025103</t>
  </si>
  <si>
    <t>22025169</t>
  </si>
  <si>
    <t>22025189</t>
  </si>
  <si>
    <t>22025133</t>
  </si>
  <si>
    <t>22025188</t>
  </si>
  <si>
    <t>22025186</t>
  </si>
  <si>
    <t>22025170</t>
  </si>
  <si>
    <t>22025155</t>
  </si>
  <si>
    <t>22025209</t>
  </si>
  <si>
    <t>22025208</t>
  </si>
  <si>
    <t>22025179</t>
  </si>
  <si>
    <t>22025122</t>
  </si>
  <si>
    <t>22025172</t>
  </si>
  <si>
    <t>22025114</t>
  </si>
  <si>
    <t>22025191</t>
  </si>
  <si>
    <t>22025115</t>
  </si>
  <si>
    <t>22025121</t>
  </si>
  <si>
    <t>22025204</t>
  </si>
  <si>
    <t>22025110</t>
  </si>
  <si>
    <t>22025128</t>
  </si>
  <si>
    <t>22025156</t>
  </si>
  <si>
    <t>22025131</t>
  </si>
  <si>
    <t>22025105</t>
  </si>
  <si>
    <t>22025147</t>
  </si>
  <si>
    <t>22025108</t>
  </si>
  <si>
    <t>22025181</t>
  </si>
  <si>
    <t>22025194</t>
  </si>
  <si>
    <t>22025200</t>
  </si>
  <si>
    <t>22025166</t>
  </si>
  <si>
    <t>22025163</t>
  </si>
  <si>
    <t>LỚP QH-2022-I/CQ-C-CE2, HỌC KỲ 2, NĂM HỌC 2024-2025</t>
  </si>
  <si>
    <t>LỚP QH-2023-I/CQ-C-CE1, HỌC KỲ 2, NĂM HỌC 2024-2025</t>
  </si>
  <si>
    <t>LỚP QH-2023-I/CQ-C-CE2, HỌC KỲ 2, NĂM HỌC 2024-2025</t>
  </si>
  <si>
    <t>LỚP QH-2023-I/CQ-C-CE3, HỌC KỲ 2, NĂM HỌC 2024-2025</t>
  </si>
  <si>
    <t>23021053</t>
  </si>
  <si>
    <t>23021056</t>
  </si>
  <si>
    <t>23021059</t>
  </si>
  <si>
    <t>23021062</t>
  </si>
  <si>
    <t>23021065</t>
  </si>
  <si>
    <t>23021068</t>
  </si>
  <si>
    <t>23021071</t>
  </si>
  <si>
    <t>23021074</t>
  </si>
  <si>
    <t>23021077</t>
  </si>
  <si>
    <t>23021080</t>
  </si>
  <si>
    <t>23021083</t>
  </si>
  <si>
    <t>23021086</t>
  </si>
  <si>
    <t>23021089</t>
  </si>
  <si>
    <t>23021092</t>
  </si>
  <si>
    <t>23021095</t>
  </si>
  <si>
    <t>23021098</t>
  </si>
  <si>
    <t>23021101</t>
  </si>
  <si>
    <t>23021107</t>
  </si>
  <si>
    <t>23021113</t>
  </si>
  <si>
    <t>23021116</t>
  </si>
  <si>
    <t>23021122</t>
  </si>
  <si>
    <t>23021125</t>
  </si>
  <si>
    <t>23021128</t>
  </si>
  <si>
    <t>23021134</t>
  </si>
  <si>
    <t>23021137</t>
  </si>
  <si>
    <t>23021140</t>
  </si>
  <si>
    <t>23021143</t>
  </si>
  <si>
    <t>23021158</t>
  </si>
  <si>
    <t>23021161</t>
  </si>
  <si>
    <t>23021167</t>
  </si>
  <si>
    <t>23021170</t>
  </si>
  <si>
    <t>23021173</t>
  </si>
  <si>
    <t>23021176</t>
  </si>
  <si>
    <t>23021191</t>
  </si>
  <si>
    <t>23021182</t>
  </si>
  <si>
    <t>23021185</t>
  </si>
  <si>
    <t>23021188</t>
  </si>
  <si>
    <t>23021203</t>
  </si>
  <si>
    <t>Ấn định danh sách có 38 sinh viên./.</t>
  </si>
  <si>
    <t>23021054</t>
  </si>
  <si>
    <t>23021057</t>
  </si>
  <si>
    <t>23021060</t>
  </si>
  <si>
    <t>23021063</t>
  </si>
  <si>
    <t>23021066</t>
  </si>
  <si>
    <t>23021069</t>
  </si>
  <si>
    <t>23021081</t>
  </si>
  <si>
    <t>23021075</t>
  </si>
  <si>
    <t>23021078</t>
  </si>
  <si>
    <t>23021084</t>
  </si>
  <si>
    <t>23021087</t>
  </si>
  <si>
    <t>23021090</t>
  </si>
  <si>
    <t>23021093</t>
  </si>
  <si>
    <t>23021096</t>
  </si>
  <si>
    <t>23021105</t>
  </si>
  <si>
    <t>23021108</t>
  </si>
  <si>
    <t>23021111</t>
  </si>
  <si>
    <t>23021114</t>
  </si>
  <si>
    <t>23021117</t>
  </si>
  <si>
    <t>23021120</t>
  </si>
  <si>
    <t>23021132</t>
  </si>
  <si>
    <t>23021135</t>
  </si>
  <si>
    <t>23021129</t>
  </si>
  <si>
    <t>23021138</t>
  </si>
  <si>
    <t>23021141</t>
  </si>
  <si>
    <t>23021144</t>
  </si>
  <si>
    <t>23021147</t>
  </si>
  <si>
    <t>23021150</t>
  </si>
  <si>
    <t>23021153</t>
  </si>
  <si>
    <t>23021156</t>
  </si>
  <si>
    <t>23021159</t>
  </si>
  <si>
    <t>23021162</t>
  </si>
  <si>
    <t>23021165</t>
  </si>
  <si>
    <t>23021171</t>
  </si>
  <si>
    <t>23021174</t>
  </si>
  <si>
    <t>23021177</t>
  </si>
  <si>
    <t>23021192</t>
  </si>
  <si>
    <t>23021195</t>
  </si>
  <si>
    <t>23021198</t>
  </si>
  <si>
    <t>23021180</t>
  </si>
  <si>
    <t>23021183</t>
  </si>
  <si>
    <t>23021186</t>
  </si>
  <si>
    <t>23021201</t>
  </si>
  <si>
    <t>23021055</t>
  </si>
  <si>
    <t>23021058</t>
  </si>
  <si>
    <t>23021061</t>
  </si>
  <si>
    <t>23021064</t>
  </si>
  <si>
    <t>23021070</t>
  </si>
  <si>
    <t>23021076</t>
  </si>
  <si>
    <t>23021079</t>
  </si>
  <si>
    <t>23021085</t>
  </si>
  <si>
    <t>23021088</t>
  </si>
  <si>
    <t>23021091</t>
  </si>
  <si>
    <t>23021094</t>
  </si>
  <si>
    <t>23021097</t>
  </si>
  <si>
    <t>23021100</t>
  </si>
  <si>
    <t>23021103</t>
  </si>
  <si>
    <t>23021106</t>
  </si>
  <si>
    <t>23021109</t>
  </si>
  <si>
    <t>23021112</t>
  </si>
  <si>
    <t>23021115</t>
  </si>
  <si>
    <t>23021121</t>
  </si>
  <si>
    <t>23021124</t>
  </si>
  <si>
    <t>23021127</t>
  </si>
  <si>
    <t>23021133</t>
  </si>
  <si>
    <t>23021136</t>
  </si>
  <si>
    <t>23021130</t>
  </si>
  <si>
    <t>23021139</t>
  </si>
  <si>
    <t>23021142</t>
  </si>
  <si>
    <t>23021145</t>
  </si>
  <si>
    <t>23021154</t>
  </si>
  <si>
    <t>23021157</t>
  </si>
  <si>
    <t>23021160</t>
  </si>
  <si>
    <t>23021163</t>
  </si>
  <si>
    <t>23021166</t>
  </si>
  <si>
    <t>23021169</t>
  </si>
  <si>
    <t>23021172</t>
  </si>
  <si>
    <t>23021175</t>
  </si>
  <si>
    <t>23021190</t>
  </si>
  <si>
    <t>23021193</t>
  </si>
  <si>
    <t>23021196</t>
  </si>
  <si>
    <t>23021178</t>
  </si>
  <si>
    <t>23021181</t>
  </si>
  <si>
    <t>23021184</t>
  </si>
  <si>
    <t>23021199</t>
  </si>
  <si>
    <t>23021187</t>
  </si>
  <si>
    <t>23021202</t>
  </si>
  <si>
    <t>24020908</t>
  </si>
  <si>
    <t>24020911</t>
  </si>
  <si>
    <t>24020914</t>
  </si>
  <si>
    <t>24020917</t>
  </si>
  <si>
    <t>24020920</t>
  </si>
  <si>
    <t>24020923</t>
  </si>
  <si>
    <t>24020926</t>
  </si>
  <si>
    <t>24020929</t>
  </si>
  <si>
    <t>24020950</t>
  </si>
  <si>
    <t>24020935</t>
  </si>
  <si>
    <t>24020938</t>
  </si>
  <si>
    <t>24020932</t>
  </si>
  <si>
    <t>24020944</t>
  </si>
  <si>
    <t>24020947</t>
  </si>
  <si>
    <t>24020953</t>
  </si>
  <si>
    <t>24020956</t>
  </si>
  <si>
    <t>24020959</t>
  </si>
  <si>
    <t>24020962</t>
  </si>
  <si>
    <t>24020965</t>
  </si>
  <si>
    <t>24020968</t>
  </si>
  <si>
    <t>24020974</t>
  </si>
  <si>
    <t>24020977</t>
  </si>
  <si>
    <t>24020983</t>
  </si>
  <si>
    <t>24020980</t>
  </si>
  <si>
    <t>24020986</t>
  </si>
  <si>
    <t>24020989</t>
  </si>
  <si>
    <t>24020992</t>
  </si>
  <si>
    <t>24020995</t>
  </si>
  <si>
    <t>24020998</t>
  </si>
  <si>
    <t>24021001</t>
  </si>
  <si>
    <t>24021004</t>
  </si>
  <si>
    <t>24021007</t>
  </si>
  <si>
    <t>24021010</t>
  </si>
  <si>
    <t>24021013</t>
  </si>
  <si>
    <t>24021016</t>
  </si>
  <si>
    <t>24021019</t>
  </si>
  <si>
    <t>24021025</t>
  </si>
  <si>
    <t>24021022</t>
  </si>
  <si>
    <t>24021028</t>
  </si>
  <si>
    <t>24021034</t>
  </si>
  <si>
    <t>24021037</t>
  </si>
  <si>
    <t>24021040</t>
  </si>
  <si>
    <t>24021046</t>
  </si>
  <si>
    <t>24021049</t>
  </si>
  <si>
    <t>24021052</t>
  </si>
  <si>
    <t>24021055</t>
  </si>
  <si>
    <t>Ấn định danh sách có 43 sinh viên./.</t>
  </si>
  <si>
    <t>LỚP QH-2024-I/CQ-C-CE2, HỌC KỲ 2, NĂM HỌC 2024-2025</t>
  </si>
  <si>
    <t>LỚP QH-2024-I/CQ-C-CE3, HỌC KỲ 2, NĂM HỌC 2024-2025</t>
  </si>
  <si>
    <t>24022937</t>
  </si>
  <si>
    <t>24022941</t>
  </si>
  <si>
    <t>24022949</t>
  </si>
  <si>
    <t>24022953</t>
  </si>
  <si>
    <t>24022969</t>
  </si>
  <si>
    <t>24022977</t>
  </si>
  <si>
    <t>24022973</t>
  </si>
  <si>
    <t>24022961</t>
  </si>
  <si>
    <t>24022957</t>
  </si>
  <si>
    <t>24022965</t>
  </si>
  <si>
    <t>24022981</t>
  </si>
  <si>
    <t>24022985</t>
  </si>
  <si>
    <t>24022989</t>
  </si>
  <si>
    <t>24022993</t>
  </si>
  <si>
    <t>24022997</t>
  </si>
  <si>
    <t>24023001</t>
  </si>
  <si>
    <t>24023005</t>
  </si>
  <si>
    <t>24023009</t>
  </si>
  <si>
    <t>24023013</t>
  </si>
  <si>
    <t>24023017</t>
  </si>
  <si>
    <t>24023021</t>
  </si>
  <si>
    <t>24023025</t>
  </si>
  <si>
    <t>24023033</t>
  </si>
  <si>
    <t>24023037</t>
  </si>
  <si>
    <t>24023041</t>
  </si>
  <si>
    <t>24023049</t>
  </si>
  <si>
    <t>24023053</t>
  </si>
  <si>
    <t>24023057</t>
  </si>
  <si>
    <t>24023061</t>
  </si>
  <si>
    <t>24023069</t>
  </si>
  <si>
    <t>24023077</t>
  </si>
  <si>
    <t>24023081</t>
  </si>
  <si>
    <t>24023085</t>
  </si>
  <si>
    <t>24023089</t>
  </si>
  <si>
    <t>24023093</t>
  </si>
  <si>
    <t>24023097</t>
  </si>
  <si>
    <t>LỚP QH-2024-I/CQ-C-ID1, HỌC KỲ 2, NĂM HỌC 2024-2025</t>
  </si>
  <si>
    <t>LỚP QH-2024-I/CQ-C-ID2, HỌC KỲ 2, NĂM HỌC 2024-2025</t>
  </si>
  <si>
    <t>24022934</t>
  </si>
  <si>
    <t>24022938</t>
  </si>
  <si>
    <t>24022942</t>
  </si>
  <si>
    <t>24022950</t>
  </si>
  <si>
    <t>24022954</t>
  </si>
  <si>
    <t>24022970</t>
  </si>
  <si>
    <t>24022978</t>
  </si>
  <si>
    <t>24022974</t>
  </si>
  <si>
    <t>24022958</t>
  </si>
  <si>
    <t>24022962</t>
  </si>
  <si>
    <t>24022966</t>
  </si>
  <si>
    <t>24022982</t>
  </si>
  <si>
    <t>24022986</t>
  </si>
  <si>
    <t>24022990</t>
  </si>
  <si>
    <t>24022994</t>
  </si>
  <si>
    <t>24022998</t>
  </si>
  <si>
    <t>24023006</t>
  </si>
  <si>
    <t>24023002</t>
  </si>
  <si>
    <t>24023010</t>
  </si>
  <si>
    <t>24023014</t>
  </si>
  <si>
    <t>24023018</t>
  </si>
  <si>
    <t>24023022</t>
  </si>
  <si>
    <t>24023026</t>
  </si>
  <si>
    <t>24023030</t>
  </si>
  <si>
    <t>24023034</t>
  </si>
  <si>
    <t>24023038</t>
  </si>
  <si>
    <t>24023042</t>
  </si>
  <si>
    <t>24023046</t>
  </si>
  <si>
    <t>24023050</t>
  </si>
  <si>
    <t>24023054</t>
  </si>
  <si>
    <t>24023058</t>
  </si>
  <si>
    <t>24023062</t>
  </si>
  <si>
    <t>24023066</t>
  </si>
  <si>
    <t>24023070</t>
  </si>
  <si>
    <t>24023078</t>
  </si>
  <si>
    <t>24023074</t>
  </si>
  <si>
    <t>24023082</t>
  </si>
  <si>
    <t>24023086</t>
  </si>
  <si>
    <t>24023090</t>
  </si>
  <si>
    <t>24023094</t>
  </si>
  <si>
    <t>24023098</t>
  </si>
  <si>
    <t>24022935</t>
  </si>
  <si>
    <t>24022939</t>
  </si>
  <si>
    <t>24022943</t>
  </si>
  <si>
    <t>24022947</t>
  </si>
  <si>
    <t>24022951</t>
  </si>
  <si>
    <t>24022971</t>
  </si>
  <si>
    <t>24022979</t>
  </si>
  <si>
    <t>24022975</t>
  </si>
  <si>
    <t>24022955</t>
  </si>
  <si>
    <t>24022959</t>
  </si>
  <si>
    <t>24022963</t>
  </si>
  <si>
    <t>24022967</t>
  </si>
  <si>
    <t>24022983</t>
  </si>
  <si>
    <t>24022987</t>
  </si>
  <si>
    <t>24022991</t>
  </si>
  <si>
    <t>24022995</t>
  </si>
  <si>
    <t>24022999</t>
  </si>
  <si>
    <t>24023003</t>
  </si>
  <si>
    <t>24023007</t>
  </si>
  <si>
    <t>24023011</t>
  </si>
  <si>
    <t>24023015</t>
  </si>
  <si>
    <t>24023019</t>
  </si>
  <si>
    <t>24023023</t>
  </si>
  <si>
    <t>24023027</t>
  </si>
  <si>
    <t>24023031</t>
  </si>
  <si>
    <t>24023035</t>
  </si>
  <si>
    <t>24023039</t>
  </si>
  <si>
    <t>24023043</t>
  </si>
  <si>
    <t>24023047</t>
  </si>
  <si>
    <t>24023051</t>
  </si>
  <si>
    <t>24023055</t>
  </si>
  <si>
    <t>24023059</t>
  </si>
  <si>
    <t>24023063</t>
  </si>
  <si>
    <t>24023067</t>
  </si>
  <si>
    <t>24023071</t>
  </si>
  <si>
    <t>24023079</t>
  </si>
  <si>
    <t>24023075</t>
  </si>
  <si>
    <t>24023083</t>
  </si>
  <si>
    <t>24023087</t>
  </si>
  <si>
    <t>24023091</t>
  </si>
  <si>
    <t>24023095</t>
  </si>
  <si>
    <t>LỚP QH-2024-I/CQ-C-ID3, HỌC KỲ 2, NĂM HỌC 2024-2025</t>
  </si>
  <si>
    <t>24022936</t>
  </si>
  <si>
    <t>24022940</t>
  </si>
  <si>
    <t>24022944</t>
  </si>
  <si>
    <t>24022948</t>
  </si>
  <si>
    <t>24022952</t>
  </si>
  <si>
    <t>24022972</t>
  </si>
  <si>
    <t>24022976</t>
  </si>
  <si>
    <t>24022960</t>
  </si>
  <si>
    <t>24022956</t>
  </si>
  <si>
    <t>24022964</t>
  </si>
  <si>
    <t>24022968</t>
  </si>
  <si>
    <t>24022980</t>
  </si>
  <si>
    <t>24022984</t>
  </si>
  <si>
    <t>24022988</t>
  </si>
  <si>
    <t>24022992</t>
  </si>
  <si>
    <t>24022996</t>
  </si>
  <si>
    <t>24023000</t>
  </si>
  <si>
    <t>24023004</t>
  </si>
  <si>
    <t>24023008</t>
  </si>
  <si>
    <t>24023012</t>
  </si>
  <si>
    <t>24023016</t>
  </si>
  <si>
    <t>24023020</t>
  </si>
  <si>
    <t>24023024</t>
  </si>
  <si>
    <t>24023028</t>
  </si>
  <si>
    <t>24023032</t>
  </si>
  <si>
    <t>24023036</t>
  </si>
  <si>
    <t>24023040</t>
  </si>
  <si>
    <t>24023044</t>
  </si>
  <si>
    <t>24023048</t>
  </si>
  <si>
    <t>24023052</t>
  </si>
  <si>
    <t>24023056</t>
  </si>
  <si>
    <t>24023060</t>
  </si>
  <si>
    <t>24023064</t>
  </si>
  <si>
    <t>24023068</t>
  </si>
  <si>
    <t>24023072</t>
  </si>
  <si>
    <t>24023076</t>
  </si>
  <si>
    <t>24023080</t>
  </si>
  <si>
    <t>24023084</t>
  </si>
  <si>
    <t>24023088</t>
  </si>
  <si>
    <t>24023092</t>
  </si>
  <si>
    <t>24023096</t>
  </si>
  <si>
    <t>LỚP QH-2024-I/CQ-C-ID4, HỌC KỲ 2, NĂM HỌC 2024-2025</t>
  </si>
  <si>
    <t>BẢNG TỔNG HỢP KẾT QUẢ RÈN LUYỆN CỦA SINH VIÊN 
KHOA CÔNG NGHỆ XÂY DỰNG - GIAO THÔNG HỌC KỲ II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</si>
</sst>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sz val="11"/>
      <name val="Times New Roman"/>
      <family val="1"/>
      <scheme val="maj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  <charset val="163"/>
      <scheme val="major"/>
    </font>
    <font>
      <sz val="11"/>
      <name val="Arial"/>
      <family val="2"/>
      <charset val="163"/>
      <scheme val="min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/>
    <xf numFmtId="49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5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49" fontId="10" fillId="0" borderId="7" xfId="0" applyNumberFormat="1" applyFont="1" applyBorder="1"/>
    <xf numFmtId="0" fontId="7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" fillId="0" borderId="0" xfId="0" applyFont="1"/>
    <xf numFmtId="0" fontId="20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7" xfId="0" applyFont="1" applyBorder="1" applyAlignment="1">
      <alignment horizontal="center"/>
    </xf>
    <xf numFmtId="165" fontId="10" fillId="0" borderId="7" xfId="0" applyNumberFormat="1" applyFont="1" applyBorder="1" applyAlignment="1">
      <alignment horizontal="center" wrapText="1"/>
    </xf>
    <xf numFmtId="0" fontId="10" fillId="0" borderId="7" xfId="0" applyFont="1" applyBorder="1"/>
    <xf numFmtId="0" fontId="10" fillId="0" borderId="7" xfId="0" applyFont="1" applyBorder="1" applyAlignment="1" applyProtection="1">
      <alignment vertical="center"/>
      <protection locked="0"/>
    </xf>
    <xf numFmtId="165" fontId="10" fillId="0" borderId="7" xfId="0" applyNumberFormat="1" applyFont="1" applyBorder="1" applyAlignment="1">
      <alignment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49" fontId="10" fillId="0" borderId="0" xfId="0" applyNumberFormat="1" applyFont="1" applyBorder="1"/>
    <xf numFmtId="0" fontId="10" fillId="0" borderId="0" xfId="0" applyFont="1" applyBorder="1" applyAlignment="1">
      <alignment wrapText="1"/>
    </xf>
    <xf numFmtId="165" fontId="10" fillId="0" borderId="0" xfId="0" applyNumberFormat="1" applyFont="1" applyBorder="1" applyAlignment="1">
      <alignment wrapText="1"/>
    </xf>
    <xf numFmtId="0" fontId="10" fillId="0" borderId="0" xfId="0" applyFont="1" applyBorder="1"/>
    <xf numFmtId="0" fontId="10" fillId="0" borderId="0" xfId="0" applyFont="1" applyBorder="1" applyAlignment="1" applyProtection="1">
      <alignment vertical="center"/>
      <protection locked="0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9525</xdr:rowOff>
    </xdr:from>
    <xdr:to>
      <xdr:col>2</xdr:col>
      <xdr:colOff>1381125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D05E223-5EEE-4CB4-9262-51C688FDF560}"/>
            </a:ext>
          </a:extLst>
        </xdr:cNvPr>
        <xdr:cNvCxnSpPr/>
      </xdr:nvCxnSpPr>
      <xdr:spPr>
        <a:xfrm>
          <a:off x="1076325" y="428625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2</xdr:row>
      <xdr:rowOff>0</xdr:rowOff>
    </xdr:from>
    <xdr:to>
      <xdr:col>9</xdr:col>
      <xdr:colOff>495300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4E1D6C7-AB1A-4A56-A68D-78C41C196345}"/>
            </a:ext>
          </a:extLst>
        </xdr:cNvPr>
        <xdr:cNvCxnSpPr/>
      </xdr:nvCxnSpPr>
      <xdr:spPr>
        <a:xfrm flipV="1">
          <a:off x="4972050" y="4191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E5CCB98-21A9-4EEB-B16C-DAACE1612D25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CD4C1D3-7BC6-4A86-8872-D999B53704B7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FFE1538-94EA-4D57-AC6D-6E61BD1F3963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C6C7263-DC8B-4C21-8E26-24B393FD82B1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43E939-1BBB-4FFF-B6D6-520F04427BE9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603851-39B1-47EB-B29C-C11BED305452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51E67D8-E25B-4668-A83C-70A035F3C806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471A4D-AB26-4DFC-A868-3FAE506AF391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4EC8070-AA36-4C39-8F5D-9CCA8751EC2E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AD7973E-C43A-4D88-B1E3-4D50629EB990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2</xdr:row>
      <xdr:rowOff>0</xdr:rowOff>
    </xdr:from>
    <xdr:to>
      <xdr:col>3</xdr:col>
      <xdr:colOff>161925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F20A3CB-4B98-46FA-9EA5-36EE0CF7E216}"/>
            </a:ext>
          </a:extLst>
        </xdr:cNvPr>
        <xdr:cNvCxnSpPr/>
      </xdr:nvCxnSpPr>
      <xdr:spPr>
        <a:xfrm>
          <a:off x="1295400" y="381000"/>
          <a:ext cx="971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2</xdr:row>
      <xdr:rowOff>9525</xdr:rowOff>
    </xdr:from>
    <xdr:to>
      <xdr:col>12</xdr:col>
      <xdr:colOff>219075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97FB186-FE5A-4EA0-B03A-DFA3D29E9D4D}"/>
            </a:ext>
          </a:extLst>
        </xdr:cNvPr>
        <xdr:cNvCxnSpPr/>
      </xdr:nvCxnSpPr>
      <xdr:spPr>
        <a:xfrm>
          <a:off x="6057900" y="39052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4F50025-57A2-4AA9-B711-FDB8153DB404}"/>
            </a:ext>
          </a:extLst>
        </xdr:cNvPr>
        <xdr:cNvCxnSpPr/>
      </xdr:nvCxnSpPr>
      <xdr:spPr>
        <a:xfrm>
          <a:off x="733425" y="419100"/>
          <a:ext cx="1466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04257DE-B452-4634-A85C-8CBBBCAB8095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268664-AC6E-4AB1-8132-45A980F7F414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B64FFBB-BD87-4E3F-A940-1213FF51A787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B5E5E2-F603-42C8-8950-700EBFE92F7C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02E993C-A5BB-41D8-86C8-99338B5C923D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B59B973-80E9-4FFE-B26C-F1E85737B601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B5936A0-6E98-462D-B533-B187DBDC2B66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0452E0-AFBD-4AEC-9660-CEDA54E314A2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EDF94C6-0110-4821-B123-6A15D81BAFBF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7F78D88-0273-437A-B383-0FF282D4CE21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D6F35D3-D408-46E5-8B08-EA28FFDFC52B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B49A8FE-2D9A-40C7-B3ED-6051582700C9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34B01D1-F88A-415E-A67A-07CAFD901CD3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48D1577-E863-49B6-9ED0-EBF6B2D22099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529416-27A7-475E-B669-99CD910805C8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A4">
            <v>1</v>
          </cell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D7ED-9D13-40B8-B193-DB05B877A77A}">
  <dimension ref="A1:K60"/>
  <sheetViews>
    <sheetView topLeftCell="A38" workbookViewId="0">
      <selection activeCell="C63" sqref="C63"/>
    </sheetView>
  </sheetViews>
  <sheetFormatPr defaultRowHeight="15" x14ac:dyDescent="0.25"/>
  <cols>
    <col min="1" max="1" width="4.75" style="19" bestFit="1" customWidth="1"/>
    <col min="2" max="2" width="9" style="19"/>
    <col min="3" max="3" width="23.375" style="1" customWidth="1"/>
    <col min="4" max="4" width="11.375" style="19" customWidth="1"/>
    <col min="5" max="8" width="9" style="19"/>
    <col min="9" max="9" width="9" style="1"/>
    <col min="10" max="10" width="9" style="19"/>
    <col min="11" max="16384" width="9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713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7.25" customHeight="1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4" t="s">
        <v>10</v>
      </c>
      <c r="I10" s="43"/>
      <c r="J10" s="43" t="s">
        <v>10</v>
      </c>
      <c r="K10" s="43"/>
    </row>
    <row r="11" spans="1:11" ht="30" customHeight="1" x14ac:dyDescent="0.25">
      <c r="A11" s="42"/>
      <c r="B11" s="43"/>
      <c r="C11" s="43"/>
      <c r="D11" s="43"/>
      <c r="E11" s="48"/>
      <c r="F11" s="48"/>
      <c r="G11" s="48"/>
      <c r="H11" s="45" t="s">
        <v>11</v>
      </c>
      <c r="I11" s="44"/>
      <c r="J11" s="46" t="s">
        <v>26</v>
      </c>
      <c r="K11" s="44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9" t="s">
        <v>9</v>
      </c>
      <c r="I12" s="28" t="s">
        <v>12</v>
      </c>
      <c r="J12" s="28" t="s">
        <v>9</v>
      </c>
      <c r="K12" s="28" t="s">
        <v>12</v>
      </c>
    </row>
    <row r="13" spans="1:11" ht="14.25" customHeight="1" x14ac:dyDescent="0.25">
      <c r="A13" s="5">
        <v>1</v>
      </c>
      <c r="B13" s="18" t="s">
        <v>714</v>
      </c>
      <c r="C13" s="17" t="s">
        <v>580</v>
      </c>
      <c r="D13" s="33">
        <v>37861</v>
      </c>
      <c r="E13" s="34">
        <f>VLOOKUP(B13,[1]Sheet1!B$4:L$8446,4,0)</f>
        <v>70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8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8" si="1">IF(J13&gt;=90,"Xuất sắc",IF(J13&gt;=80,"Tốt", IF(J13&gt;=65,"Khá",IF(J13&gt;=50,"Trung bình", IF(J13&gt;=35, "Yếu", "Kém")))))</f>
        <v>Tốt</v>
      </c>
    </row>
    <row r="14" spans="1:11" ht="15.75" x14ac:dyDescent="0.25">
      <c r="A14" s="5">
        <v>2</v>
      </c>
      <c r="B14" s="18" t="s">
        <v>715</v>
      </c>
      <c r="C14" s="17" t="s">
        <v>581</v>
      </c>
      <c r="D14" s="33">
        <v>37615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4.25" customHeight="1" x14ac:dyDescent="0.25">
      <c r="A15" s="5">
        <v>3</v>
      </c>
      <c r="B15" s="18" t="s">
        <v>716</v>
      </c>
      <c r="C15" s="17" t="s">
        <v>582</v>
      </c>
      <c r="D15" s="33">
        <v>37955</v>
      </c>
      <c r="E15" s="34">
        <f>VLOOKUP(B15,[1]Sheet1!B$4:L$8446,4,0)</f>
        <v>70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4.25" customHeight="1" x14ac:dyDescent="0.25">
      <c r="A16" s="5">
        <v>4</v>
      </c>
      <c r="B16" s="18" t="s">
        <v>717</v>
      </c>
      <c r="C16" s="17" t="s">
        <v>583</v>
      </c>
      <c r="D16" s="33">
        <v>37787</v>
      </c>
      <c r="E16" s="34">
        <f>VLOOKUP(B16,[1]Sheet1!B$4:L$8446,4,0)</f>
        <v>80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4.25" customHeight="1" x14ac:dyDescent="0.25">
      <c r="A17" s="5">
        <v>5</v>
      </c>
      <c r="B17" s="18" t="s">
        <v>718</v>
      </c>
      <c r="C17" s="17" t="s">
        <v>584</v>
      </c>
      <c r="D17" s="33">
        <v>37906</v>
      </c>
      <c r="E17" s="34">
        <f>VLOOKUP(B17,[1]Sheet1!B$4:L$8446,4,0)</f>
        <v>80</v>
      </c>
      <c r="F17" s="34">
        <f>VLOOKUP(B17,[1]Sheet1!B$4:F$8446,5,0)</f>
        <v>90</v>
      </c>
      <c r="G17" s="34">
        <f>VLOOKUP(B17,[1]Sheet1!B$4:J$8446,6,0)</f>
        <v>90</v>
      </c>
      <c r="H17" s="34">
        <f>VLOOKUP(B17,[1]Sheet1!B$4:H$8446,7,0)</f>
        <v>90</v>
      </c>
      <c r="I17" s="35" t="str">
        <f t="shared" si="0"/>
        <v>Xuất sắc</v>
      </c>
      <c r="J17" s="34">
        <f>VLOOKUP(B17,[1]Sheet1!B$4:K$8446,9,0)</f>
        <v>90</v>
      </c>
      <c r="K17" s="35" t="str">
        <f t="shared" si="1"/>
        <v>Xuất sắc</v>
      </c>
    </row>
    <row r="18" spans="1:11" ht="14.25" customHeight="1" x14ac:dyDescent="0.25">
      <c r="A18" s="5">
        <v>6</v>
      </c>
      <c r="B18" s="18" t="s">
        <v>719</v>
      </c>
      <c r="C18" s="17" t="s">
        <v>585</v>
      </c>
      <c r="D18" s="33">
        <v>37777</v>
      </c>
      <c r="E18" s="34">
        <f>VLOOKUP(B18,[1]Sheet1!B$4:L$8446,4,0)</f>
        <v>80</v>
      </c>
      <c r="F18" s="34">
        <f>VLOOKUP(B18,[1]Sheet1!B$4:F$8446,5,0)</f>
        <v>90</v>
      </c>
      <c r="G18" s="34">
        <f>VLOOKUP(B18,[1]Sheet1!B$4:J$8446,6,0)</f>
        <v>90</v>
      </c>
      <c r="H18" s="34">
        <f>VLOOKUP(B18,[1]Sheet1!B$4:H$8446,7,0)</f>
        <v>90</v>
      </c>
      <c r="I18" s="35" t="str">
        <f t="shared" si="0"/>
        <v>Xuất sắc</v>
      </c>
      <c r="J18" s="34">
        <f>VLOOKUP(B18,[1]Sheet1!B$4:K$8446,9,0)</f>
        <v>90</v>
      </c>
      <c r="K18" s="35" t="str">
        <f t="shared" si="1"/>
        <v>Xuất sắc</v>
      </c>
    </row>
    <row r="19" spans="1:11" ht="14.25" customHeight="1" x14ac:dyDescent="0.25">
      <c r="A19" s="5">
        <v>7</v>
      </c>
      <c r="B19" s="18" t="s">
        <v>720</v>
      </c>
      <c r="C19" s="17" t="s">
        <v>586</v>
      </c>
      <c r="D19" s="33">
        <v>37800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4.25" customHeight="1" x14ac:dyDescent="0.25">
      <c r="A20" s="5">
        <v>8</v>
      </c>
      <c r="B20" s="18" t="s">
        <v>721</v>
      </c>
      <c r="C20" s="17" t="s">
        <v>587</v>
      </c>
      <c r="D20" s="33">
        <v>37791</v>
      </c>
      <c r="E20" s="34">
        <f>VLOOKUP(B20,[1]Sheet1!B$4:L$8446,4,0)</f>
        <v>70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4.25" customHeight="1" x14ac:dyDescent="0.25">
      <c r="A21" s="5">
        <v>9</v>
      </c>
      <c r="B21" s="18" t="s">
        <v>722</v>
      </c>
      <c r="C21" s="17" t="s">
        <v>588</v>
      </c>
      <c r="D21" s="33">
        <v>37883</v>
      </c>
      <c r="E21" s="34">
        <f>VLOOKUP(B21,[1]Sheet1!B$4:L$8446,4,0)</f>
        <v>80</v>
      </c>
      <c r="F21" s="34">
        <f>VLOOKUP(B21,[1]Sheet1!B$4:F$8446,5,0)</f>
        <v>82</v>
      </c>
      <c r="G21" s="34">
        <f>VLOOKUP(B21,[1]Sheet1!B$4:J$8446,6,0)</f>
        <v>82</v>
      </c>
      <c r="H21" s="34">
        <f>VLOOKUP(B21,[1]Sheet1!B$4:H$8446,7,0)</f>
        <v>82</v>
      </c>
      <c r="I21" s="35" t="str">
        <f t="shared" si="0"/>
        <v>Tốt</v>
      </c>
      <c r="J21" s="34">
        <f>VLOOKUP(B21,[1]Sheet1!B$4:K$8446,9,0)</f>
        <v>82</v>
      </c>
      <c r="K21" s="35" t="str">
        <f t="shared" si="1"/>
        <v>Tốt</v>
      </c>
    </row>
    <row r="22" spans="1:11" ht="14.25" customHeight="1" x14ac:dyDescent="0.25">
      <c r="A22" s="5">
        <v>10</v>
      </c>
      <c r="B22" s="18" t="s">
        <v>723</v>
      </c>
      <c r="C22" s="17" t="s">
        <v>50</v>
      </c>
      <c r="D22" s="33">
        <v>37939</v>
      </c>
      <c r="E22" s="34">
        <f>VLOOKUP(B22,[1]Sheet1!B$4:L$8446,4,0)</f>
        <v>100</v>
      </c>
      <c r="F22" s="34">
        <f>VLOOKUP(B22,[1]Sheet1!B$4:F$8446,5,0)</f>
        <v>100</v>
      </c>
      <c r="G22" s="34">
        <f>VLOOKUP(B22,[1]Sheet1!B$4:J$8446,6,0)</f>
        <v>100</v>
      </c>
      <c r="H22" s="34">
        <f>VLOOKUP(B22,[1]Sheet1!B$4:H$8446,7,0)</f>
        <v>100</v>
      </c>
      <c r="I22" s="35" t="str">
        <f t="shared" si="0"/>
        <v>Xuất sắc</v>
      </c>
      <c r="J22" s="34">
        <f>VLOOKUP(B22,[1]Sheet1!B$4:K$8446,9,0)</f>
        <v>100</v>
      </c>
      <c r="K22" s="35" t="str">
        <f t="shared" si="1"/>
        <v>Xuất sắc</v>
      </c>
    </row>
    <row r="23" spans="1:11" ht="14.25" customHeight="1" x14ac:dyDescent="0.25">
      <c r="A23" s="5">
        <v>11</v>
      </c>
      <c r="B23" s="18" t="s">
        <v>724</v>
      </c>
      <c r="C23" s="17" t="s">
        <v>589</v>
      </c>
      <c r="D23" s="33">
        <v>37968</v>
      </c>
      <c r="E23" s="34">
        <f>VLOOKUP(B23,[1]Sheet1!B$4:L$8446,4,0)</f>
        <v>70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4.25" customHeight="1" x14ac:dyDescent="0.25">
      <c r="A24" s="5">
        <v>12</v>
      </c>
      <c r="B24" s="18" t="s">
        <v>725</v>
      </c>
      <c r="C24" s="17" t="s">
        <v>590</v>
      </c>
      <c r="D24" s="33">
        <v>37908</v>
      </c>
      <c r="E24" s="34">
        <f>VLOOKUP(B24,[1]Sheet1!B$4:L$8446,4,0)</f>
        <v>82</v>
      </c>
      <c r="F24" s="34">
        <f>VLOOKUP(B24,[1]Sheet1!B$4:F$8446,5,0)</f>
        <v>87</v>
      </c>
      <c r="G24" s="34">
        <f>VLOOKUP(B24,[1]Sheet1!B$4:J$8446,6,0)</f>
        <v>87</v>
      </c>
      <c r="H24" s="34">
        <f>VLOOKUP(B24,[1]Sheet1!B$4:H$8446,7,0)</f>
        <v>87</v>
      </c>
      <c r="I24" s="35" t="str">
        <f t="shared" si="0"/>
        <v>Tốt</v>
      </c>
      <c r="J24" s="34">
        <f>VLOOKUP(B24,[1]Sheet1!B$4:K$8446,9,0)</f>
        <v>87</v>
      </c>
      <c r="K24" s="35" t="str">
        <f t="shared" si="1"/>
        <v>Tốt</v>
      </c>
    </row>
    <row r="25" spans="1:11" ht="14.25" customHeight="1" x14ac:dyDescent="0.25">
      <c r="A25" s="5">
        <v>13</v>
      </c>
      <c r="B25" s="18" t="s">
        <v>726</v>
      </c>
      <c r="C25" s="17" t="s">
        <v>591</v>
      </c>
      <c r="D25" s="33">
        <v>37820</v>
      </c>
      <c r="E25" s="34">
        <f>VLOOKUP(B25,[1]Sheet1!B$4:L$8446,4,0)</f>
        <v>70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4.25" customHeight="1" x14ac:dyDescent="0.25">
      <c r="A26" s="5">
        <v>14</v>
      </c>
      <c r="B26" s="18" t="s">
        <v>727</v>
      </c>
      <c r="C26" s="17" t="s">
        <v>592</v>
      </c>
      <c r="D26" s="33">
        <v>37942</v>
      </c>
      <c r="E26" s="34">
        <f>VLOOKUP(B26,[1]Sheet1!B$4:L$8446,4,0)</f>
        <v>92</v>
      </c>
      <c r="F26" s="34">
        <f>VLOOKUP(B26,[1]Sheet1!B$4:F$8446,5,0)</f>
        <v>89</v>
      </c>
      <c r="G26" s="34">
        <f>VLOOKUP(B26,[1]Sheet1!B$4:J$8446,6,0)</f>
        <v>89</v>
      </c>
      <c r="H26" s="34">
        <f>VLOOKUP(B26,[1]Sheet1!B$4:H$8446,7,0)</f>
        <v>89</v>
      </c>
      <c r="I26" s="35" t="str">
        <f t="shared" si="0"/>
        <v>Tốt</v>
      </c>
      <c r="J26" s="34">
        <f>VLOOKUP(B26,[1]Sheet1!B$4:K$8446,9,0)</f>
        <v>89</v>
      </c>
      <c r="K26" s="35" t="str">
        <f t="shared" si="1"/>
        <v>Tốt</v>
      </c>
    </row>
    <row r="27" spans="1:11" ht="14.25" customHeight="1" x14ac:dyDescent="0.25">
      <c r="A27" s="5">
        <v>15</v>
      </c>
      <c r="B27" s="18" t="s">
        <v>728</v>
      </c>
      <c r="C27" s="17" t="s">
        <v>593</v>
      </c>
      <c r="D27" s="33">
        <v>37981</v>
      </c>
      <c r="E27" s="34">
        <f>VLOOKUP(B27,[1]Sheet1!B$4:L$8446,4,0)</f>
        <v>65</v>
      </c>
      <c r="F27" s="34">
        <f>VLOOKUP(B27,[1]Sheet1!B$4:F$8446,5,0)</f>
        <v>75</v>
      </c>
      <c r="G27" s="34">
        <f>VLOOKUP(B27,[1]Sheet1!B$4:J$8446,6,0)</f>
        <v>75</v>
      </c>
      <c r="H27" s="34">
        <f>VLOOKUP(B27,[1]Sheet1!B$4:H$8446,7,0)</f>
        <v>75</v>
      </c>
      <c r="I27" s="35" t="str">
        <f t="shared" si="0"/>
        <v>Khá</v>
      </c>
      <c r="J27" s="34">
        <f>VLOOKUP(B27,[1]Sheet1!B$4:K$8446,9,0)</f>
        <v>75</v>
      </c>
      <c r="K27" s="35" t="str">
        <f t="shared" si="1"/>
        <v>Khá</v>
      </c>
    </row>
    <row r="28" spans="1:11" ht="14.25" customHeight="1" x14ac:dyDescent="0.25">
      <c r="A28" s="5">
        <v>16</v>
      </c>
      <c r="B28" s="18" t="s">
        <v>729</v>
      </c>
      <c r="C28" s="17" t="s">
        <v>594</v>
      </c>
      <c r="D28" s="33">
        <v>37717</v>
      </c>
      <c r="E28" s="34">
        <f>VLOOKUP(B28,[1]Sheet1!B$4:L$8446,4,0)</f>
        <v>70</v>
      </c>
      <c r="F28" s="34">
        <f>VLOOKUP(B28,[1]Sheet1!B$4:F$8446,5,0)</f>
        <v>82</v>
      </c>
      <c r="G28" s="34">
        <f>VLOOKUP(B28,[1]Sheet1!B$4:J$8446,6,0)</f>
        <v>82</v>
      </c>
      <c r="H28" s="34">
        <f>VLOOKUP(B28,[1]Sheet1!B$4:H$8446,7,0)</f>
        <v>82</v>
      </c>
      <c r="I28" s="35" t="str">
        <f t="shared" si="0"/>
        <v>Tốt</v>
      </c>
      <c r="J28" s="34">
        <f>VLOOKUP(B28,[1]Sheet1!B$4:K$8446,9,0)</f>
        <v>82</v>
      </c>
      <c r="K28" s="35" t="str">
        <f t="shared" si="1"/>
        <v>Tốt</v>
      </c>
    </row>
    <row r="29" spans="1:11" ht="14.25" customHeight="1" x14ac:dyDescent="0.25">
      <c r="A29" s="5">
        <v>17</v>
      </c>
      <c r="B29" s="18" t="s">
        <v>730</v>
      </c>
      <c r="C29" s="17" t="s">
        <v>595</v>
      </c>
      <c r="D29" s="33">
        <v>37983</v>
      </c>
      <c r="E29" s="34">
        <f>VLOOKUP(B29,[1]Sheet1!B$4:L$8446,4,0)</f>
        <v>80</v>
      </c>
      <c r="F29" s="34">
        <f>VLOOKUP(B29,[1]Sheet1!B$4:F$8446,5,0)</f>
        <v>75</v>
      </c>
      <c r="G29" s="34">
        <f>VLOOKUP(B29,[1]Sheet1!B$4:J$8446,6,0)</f>
        <v>75</v>
      </c>
      <c r="H29" s="34">
        <f>VLOOKUP(B29,[1]Sheet1!B$4:H$8446,7,0)</f>
        <v>75</v>
      </c>
      <c r="I29" s="35" t="str">
        <f t="shared" si="0"/>
        <v>Khá</v>
      </c>
      <c r="J29" s="34">
        <f>VLOOKUP(B29,[1]Sheet1!B$4:K$8446,9,0)</f>
        <v>75</v>
      </c>
      <c r="K29" s="35" t="str">
        <f t="shared" si="1"/>
        <v>Khá</v>
      </c>
    </row>
    <row r="30" spans="1:11" ht="14.25" customHeight="1" x14ac:dyDescent="0.25">
      <c r="A30" s="5">
        <v>18</v>
      </c>
      <c r="B30" s="18" t="s">
        <v>731</v>
      </c>
      <c r="C30" s="17" t="s">
        <v>596</v>
      </c>
      <c r="D30" s="33">
        <v>37680</v>
      </c>
      <c r="E30" s="34">
        <f>VLOOKUP(B30,[1]Sheet1!B$4:L$8446,4,0)</f>
        <v>80</v>
      </c>
      <c r="F30" s="34">
        <f>VLOOKUP(B30,[1]Sheet1!B$4:F$8446,5,0)</f>
        <v>92</v>
      </c>
      <c r="G30" s="34">
        <f>VLOOKUP(B30,[1]Sheet1!B$4:J$8446,6,0)</f>
        <v>92</v>
      </c>
      <c r="H30" s="34">
        <f>VLOOKUP(B30,[1]Sheet1!B$4:H$8446,7,0)</f>
        <v>92</v>
      </c>
      <c r="I30" s="35" t="str">
        <f t="shared" si="0"/>
        <v>Xuất sắc</v>
      </c>
      <c r="J30" s="34">
        <f>VLOOKUP(B30,[1]Sheet1!B$4:K$8446,9,0)</f>
        <v>92</v>
      </c>
      <c r="K30" s="35" t="str">
        <f t="shared" si="1"/>
        <v>Xuất sắc</v>
      </c>
    </row>
    <row r="31" spans="1:11" ht="14.25" customHeight="1" x14ac:dyDescent="0.25">
      <c r="A31" s="5">
        <v>19</v>
      </c>
      <c r="B31" s="18" t="s">
        <v>732</v>
      </c>
      <c r="C31" s="17" t="s">
        <v>262</v>
      </c>
      <c r="D31" s="33">
        <v>37847</v>
      </c>
      <c r="E31" s="34">
        <f>VLOOKUP(B31,[1]Sheet1!B$4:L$8446,4,0)</f>
        <v>80</v>
      </c>
      <c r="F31" s="34">
        <f>VLOOKUP(B31,[1]Sheet1!B$4:F$8446,5,0)</f>
        <v>90</v>
      </c>
      <c r="G31" s="34">
        <f>VLOOKUP(B31,[1]Sheet1!B$4:J$8446,6,0)</f>
        <v>90</v>
      </c>
      <c r="H31" s="34">
        <f>VLOOKUP(B31,[1]Sheet1!B$4:H$8446,7,0)</f>
        <v>90</v>
      </c>
      <c r="I31" s="35" t="str">
        <f t="shared" si="0"/>
        <v>Xuất sắc</v>
      </c>
      <c r="J31" s="34">
        <f>VLOOKUP(B31,[1]Sheet1!B$4:K$8446,9,0)</f>
        <v>90</v>
      </c>
      <c r="K31" s="35" t="str">
        <f t="shared" si="1"/>
        <v>Xuất sắc</v>
      </c>
    </row>
    <row r="32" spans="1:11" ht="14.25" customHeight="1" x14ac:dyDescent="0.25">
      <c r="A32" s="5">
        <v>20</v>
      </c>
      <c r="B32" s="18" t="s">
        <v>733</v>
      </c>
      <c r="C32" s="17" t="s">
        <v>597</v>
      </c>
      <c r="D32" s="33">
        <v>37479</v>
      </c>
      <c r="E32" s="34">
        <f>VLOOKUP(B32,[1]Sheet1!B$4:L$8446,4,0)</f>
        <v>80</v>
      </c>
      <c r="F32" s="34">
        <f>VLOOKUP(B32,[1]Sheet1!B$4:F$8446,5,0)</f>
        <v>81</v>
      </c>
      <c r="G32" s="34">
        <f>VLOOKUP(B32,[1]Sheet1!B$4:J$8446,6,0)</f>
        <v>81</v>
      </c>
      <c r="H32" s="34">
        <f>VLOOKUP(B32,[1]Sheet1!B$4:H$8446,7,0)</f>
        <v>81</v>
      </c>
      <c r="I32" s="35" t="str">
        <f t="shared" si="0"/>
        <v>Tốt</v>
      </c>
      <c r="J32" s="34">
        <f>VLOOKUP(B32,[1]Sheet1!B$4:K$8446,9,0)</f>
        <v>81</v>
      </c>
      <c r="K32" s="35" t="str">
        <f t="shared" si="1"/>
        <v>Tốt</v>
      </c>
    </row>
    <row r="33" spans="1:11" ht="14.25" customHeight="1" x14ac:dyDescent="0.25">
      <c r="A33" s="5">
        <v>21</v>
      </c>
      <c r="B33" s="18" t="s">
        <v>734</v>
      </c>
      <c r="C33" s="17" t="s">
        <v>598</v>
      </c>
      <c r="D33" s="33">
        <v>37675</v>
      </c>
      <c r="E33" s="34">
        <f>VLOOKUP(B33,[1]Sheet1!B$4:L$8446,4,0)</f>
        <v>80</v>
      </c>
      <c r="F33" s="34">
        <f>VLOOKUP(B33,[1]Sheet1!B$4:F$8446,5,0)</f>
        <v>75</v>
      </c>
      <c r="G33" s="34">
        <f>VLOOKUP(B33,[1]Sheet1!B$4:J$8446,6,0)</f>
        <v>75</v>
      </c>
      <c r="H33" s="34">
        <f>VLOOKUP(B33,[1]Sheet1!B$4:H$8446,7,0)</f>
        <v>75</v>
      </c>
      <c r="I33" s="35" t="str">
        <f t="shared" si="0"/>
        <v>Khá</v>
      </c>
      <c r="J33" s="34">
        <f>VLOOKUP(B33,[1]Sheet1!B$4:K$8446,9,0)</f>
        <v>75</v>
      </c>
      <c r="K33" s="35" t="str">
        <f t="shared" si="1"/>
        <v>Khá</v>
      </c>
    </row>
    <row r="34" spans="1:11" ht="14.25" customHeight="1" x14ac:dyDescent="0.25">
      <c r="A34" s="5">
        <v>22</v>
      </c>
      <c r="B34" s="18" t="s">
        <v>735</v>
      </c>
      <c r="C34" s="17" t="s">
        <v>599</v>
      </c>
      <c r="D34" s="33">
        <v>37918</v>
      </c>
      <c r="E34" s="34">
        <f>VLOOKUP(B34,[1]Sheet1!B$4:L$8446,4,0)</f>
        <v>80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4.25" customHeight="1" x14ac:dyDescent="0.25">
      <c r="A35" s="5">
        <v>23</v>
      </c>
      <c r="B35" s="18" t="s">
        <v>736</v>
      </c>
      <c r="C35" s="17" t="s">
        <v>600</v>
      </c>
      <c r="D35" s="33">
        <v>37754</v>
      </c>
      <c r="E35" s="34">
        <f>VLOOKUP(B35,[1]Sheet1!B$4:L$8446,4,0)</f>
        <v>92</v>
      </c>
      <c r="F35" s="34">
        <f>VLOOKUP(B35,[1]Sheet1!B$4:F$8446,5,0)</f>
        <v>92</v>
      </c>
      <c r="G35" s="34">
        <f>VLOOKUP(B35,[1]Sheet1!B$4:J$8446,6,0)</f>
        <v>92</v>
      </c>
      <c r="H35" s="34">
        <f>VLOOKUP(B35,[1]Sheet1!B$4:H$8446,7,0)</f>
        <v>92</v>
      </c>
      <c r="I35" s="35" t="str">
        <f t="shared" si="0"/>
        <v>Xuất sắc</v>
      </c>
      <c r="J35" s="34">
        <f>VLOOKUP(B35,[1]Sheet1!B$4:K$8446,9,0)</f>
        <v>92</v>
      </c>
      <c r="K35" s="35" t="str">
        <f t="shared" si="1"/>
        <v>Xuất sắc</v>
      </c>
    </row>
    <row r="36" spans="1:11" ht="14.25" customHeight="1" x14ac:dyDescent="0.25">
      <c r="A36" s="5">
        <v>24</v>
      </c>
      <c r="B36" s="18" t="s">
        <v>737</v>
      </c>
      <c r="C36" s="17" t="s">
        <v>601</v>
      </c>
      <c r="D36" s="33">
        <v>37858</v>
      </c>
      <c r="E36" s="34">
        <f>VLOOKUP(B36,[1]Sheet1!B$4:L$8446,4,0)</f>
        <v>82</v>
      </c>
      <c r="F36" s="34">
        <f>VLOOKUP(B36,[1]Sheet1!B$4:F$8446,5,0)</f>
        <v>79</v>
      </c>
      <c r="G36" s="34">
        <f>VLOOKUP(B36,[1]Sheet1!B$4:J$8446,6,0)</f>
        <v>84</v>
      </c>
      <c r="H36" s="34">
        <f>VLOOKUP(B36,[1]Sheet1!B$4:H$8446,7,0)</f>
        <v>84</v>
      </c>
      <c r="I36" s="35" t="str">
        <f t="shared" si="0"/>
        <v>Tốt</v>
      </c>
      <c r="J36" s="34">
        <f>VLOOKUP(B36,[1]Sheet1!B$4:K$8446,9,0)</f>
        <v>84</v>
      </c>
      <c r="K36" s="35" t="str">
        <f t="shared" si="1"/>
        <v>Tốt</v>
      </c>
    </row>
    <row r="37" spans="1:11" ht="14.25" customHeight="1" x14ac:dyDescent="0.25">
      <c r="A37" s="5">
        <v>25</v>
      </c>
      <c r="B37" s="18" t="s">
        <v>738</v>
      </c>
      <c r="C37" s="17" t="s">
        <v>602</v>
      </c>
      <c r="D37" s="33">
        <v>37686</v>
      </c>
      <c r="E37" s="34">
        <f>VLOOKUP(B37,[1]Sheet1!B$4:L$8446,4,0)</f>
        <v>80</v>
      </c>
      <c r="F37" s="34">
        <f>VLOOKUP(B37,[1]Sheet1!B$4:F$8446,5,0)</f>
        <v>75</v>
      </c>
      <c r="G37" s="34">
        <f>VLOOKUP(B37,[1]Sheet1!B$4:J$8446,6,0)</f>
        <v>75</v>
      </c>
      <c r="H37" s="34">
        <f>VLOOKUP(B37,[1]Sheet1!B$4:H$8446,7,0)</f>
        <v>75</v>
      </c>
      <c r="I37" s="35" t="str">
        <f t="shared" si="0"/>
        <v>Khá</v>
      </c>
      <c r="J37" s="34">
        <f>VLOOKUP(B37,[1]Sheet1!B$4:K$8446,9,0)</f>
        <v>75</v>
      </c>
      <c r="K37" s="35" t="str">
        <f t="shared" si="1"/>
        <v>Khá</v>
      </c>
    </row>
    <row r="38" spans="1:11" ht="14.25" customHeight="1" x14ac:dyDescent="0.25">
      <c r="A38" s="5">
        <v>26</v>
      </c>
      <c r="B38" s="18" t="s">
        <v>739</v>
      </c>
      <c r="C38" s="17" t="s">
        <v>603</v>
      </c>
      <c r="D38" s="33">
        <v>37395</v>
      </c>
      <c r="E38" s="34">
        <f>VLOOKUP(B38,[1]Sheet1!B$4:L$8446,4,0)</f>
        <v>84</v>
      </c>
      <c r="F38" s="34">
        <f>VLOOKUP(B38,[1]Sheet1!B$4:F$8446,5,0)</f>
        <v>94</v>
      </c>
      <c r="G38" s="34">
        <f>VLOOKUP(B38,[1]Sheet1!B$4:J$8446,6,0)</f>
        <v>94</v>
      </c>
      <c r="H38" s="34">
        <f>VLOOKUP(B38,[1]Sheet1!B$4:H$8446,7,0)</f>
        <v>94</v>
      </c>
      <c r="I38" s="35" t="str">
        <f t="shared" si="0"/>
        <v>Xuất sắc</v>
      </c>
      <c r="J38" s="34">
        <f>VLOOKUP(B38,[1]Sheet1!B$4:K$8446,9,0)</f>
        <v>94</v>
      </c>
      <c r="K38" s="35" t="str">
        <f t="shared" si="1"/>
        <v>Xuất sắc</v>
      </c>
    </row>
    <row r="39" spans="1:11" ht="14.25" customHeight="1" x14ac:dyDescent="0.25">
      <c r="A39" s="5">
        <v>27</v>
      </c>
      <c r="B39" s="18" t="s">
        <v>740</v>
      </c>
      <c r="C39" s="17" t="s">
        <v>604</v>
      </c>
      <c r="D39" s="33">
        <v>37838</v>
      </c>
      <c r="E39" s="34">
        <f>VLOOKUP(B39,[1]Sheet1!B$4:L$8446,4,0)</f>
        <v>80</v>
      </c>
      <c r="F39" s="34">
        <f>VLOOKUP(B39,[1]Sheet1!B$4:F$8446,5,0)</f>
        <v>77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4.25" customHeight="1" x14ac:dyDescent="0.25">
      <c r="A40" s="5">
        <v>28</v>
      </c>
      <c r="B40" s="18" t="s">
        <v>741</v>
      </c>
      <c r="C40" s="17" t="s">
        <v>605</v>
      </c>
      <c r="D40" s="33">
        <v>37647</v>
      </c>
      <c r="E40" s="34">
        <f>VLOOKUP(B40,[1]Sheet1!B$4:L$8446,4,0)</f>
        <v>80</v>
      </c>
      <c r="F40" s="34">
        <f>VLOOKUP(B40,[1]Sheet1!B$4:F$8446,5,0)</f>
        <v>92</v>
      </c>
      <c r="G40" s="34">
        <f>VLOOKUP(B40,[1]Sheet1!B$4:J$8446,6,0)</f>
        <v>92</v>
      </c>
      <c r="H40" s="34">
        <f>VLOOKUP(B40,[1]Sheet1!B$4:H$8446,7,0)</f>
        <v>92</v>
      </c>
      <c r="I40" s="35" t="str">
        <f t="shared" si="0"/>
        <v>Xuất sắc</v>
      </c>
      <c r="J40" s="34">
        <f>VLOOKUP(B40,[1]Sheet1!B$4:K$8446,9,0)</f>
        <v>92</v>
      </c>
      <c r="K40" s="35" t="str">
        <f t="shared" si="1"/>
        <v>Xuất sắc</v>
      </c>
    </row>
    <row r="41" spans="1:11" ht="14.25" customHeight="1" x14ac:dyDescent="0.25">
      <c r="A41" s="5">
        <v>29</v>
      </c>
      <c r="B41" s="18" t="s">
        <v>742</v>
      </c>
      <c r="C41" s="17" t="s">
        <v>606</v>
      </c>
      <c r="D41" s="33">
        <v>37875</v>
      </c>
      <c r="E41" s="34">
        <f>VLOOKUP(B41,[1]Sheet1!B$4:L$8446,4,0)</f>
        <v>70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4.25" customHeight="1" x14ac:dyDescent="0.25">
      <c r="A42" s="5">
        <v>30</v>
      </c>
      <c r="B42" s="18" t="s">
        <v>743</v>
      </c>
      <c r="C42" s="17" t="s">
        <v>607</v>
      </c>
      <c r="D42" s="33">
        <v>37935</v>
      </c>
      <c r="E42" s="34">
        <f>VLOOKUP(B42,[1]Sheet1!B$4:L$8446,4,0)</f>
        <v>85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4.25" customHeight="1" x14ac:dyDescent="0.25">
      <c r="A43" s="5">
        <v>31</v>
      </c>
      <c r="B43" s="18" t="s">
        <v>744</v>
      </c>
      <c r="C43" s="17" t="s">
        <v>608</v>
      </c>
      <c r="D43" s="33">
        <v>37971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4.25" customHeight="1" x14ac:dyDescent="0.25">
      <c r="A44" s="5">
        <v>32</v>
      </c>
      <c r="B44" s="18" t="s">
        <v>745</v>
      </c>
      <c r="C44" s="17" t="s">
        <v>609</v>
      </c>
      <c r="D44" s="33">
        <v>37932</v>
      </c>
      <c r="E44" s="34">
        <f>VLOOKUP(B44,[1]Sheet1!B$4:L$8446,4,0)</f>
        <v>94</v>
      </c>
      <c r="F44" s="34">
        <f>VLOOKUP(B44,[1]Sheet1!B$4:F$8446,5,0)</f>
        <v>96</v>
      </c>
      <c r="G44" s="34">
        <f>VLOOKUP(B44,[1]Sheet1!B$4:J$8446,6,0)</f>
        <v>96</v>
      </c>
      <c r="H44" s="34">
        <f>VLOOKUP(B44,[1]Sheet1!B$4:H$8446,7,0)</f>
        <v>96</v>
      </c>
      <c r="I44" s="35" t="str">
        <f t="shared" si="0"/>
        <v>Xuất sắc</v>
      </c>
      <c r="J44" s="34">
        <f>VLOOKUP(B44,[1]Sheet1!B$4:K$8446,9,0)</f>
        <v>96</v>
      </c>
      <c r="K44" s="35" t="str">
        <f t="shared" si="1"/>
        <v>Xuất sắc</v>
      </c>
    </row>
    <row r="45" spans="1:11" ht="14.25" customHeight="1" x14ac:dyDescent="0.25">
      <c r="A45" s="5">
        <v>33</v>
      </c>
      <c r="B45" s="18" t="s">
        <v>746</v>
      </c>
      <c r="C45" s="17" t="s">
        <v>610</v>
      </c>
      <c r="D45" s="33">
        <v>37837</v>
      </c>
      <c r="E45" s="34">
        <f>VLOOKUP(B45,[1]Sheet1!B$4:L$8446,4,0)</f>
        <v>80</v>
      </c>
      <c r="F45" s="34">
        <f>VLOOKUP(B45,[1]Sheet1!B$4:F$8446,5,0)</f>
        <v>85</v>
      </c>
      <c r="G45" s="34">
        <f>VLOOKUP(B45,[1]Sheet1!B$4:J$8446,6,0)</f>
        <v>85</v>
      </c>
      <c r="H45" s="34">
        <f>VLOOKUP(B45,[1]Sheet1!B$4:H$8446,7,0)</f>
        <v>85</v>
      </c>
      <c r="I45" s="35" t="str">
        <f t="shared" si="0"/>
        <v>Tốt</v>
      </c>
      <c r="J45" s="34">
        <f>VLOOKUP(B45,[1]Sheet1!B$4:K$8446,9,0)</f>
        <v>85</v>
      </c>
      <c r="K45" s="35" t="str">
        <f t="shared" si="1"/>
        <v>Tốt</v>
      </c>
    </row>
    <row r="46" spans="1:11" ht="14.25" customHeight="1" x14ac:dyDescent="0.25">
      <c r="A46" s="5">
        <v>34</v>
      </c>
      <c r="B46" s="18" t="s">
        <v>747</v>
      </c>
      <c r="C46" s="17" t="s">
        <v>475</v>
      </c>
      <c r="D46" s="33">
        <v>37060</v>
      </c>
      <c r="E46" s="34">
        <f>VLOOKUP(B46,[1]Sheet1!B$4:L$8446,4,0)</f>
        <v>100</v>
      </c>
      <c r="F46" s="34">
        <f>VLOOKUP(B46,[1]Sheet1!B$4:F$8446,5,0)</f>
        <v>100</v>
      </c>
      <c r="G46" s="34">
        <f>VLOOKUP(B46,[1]Sheet1!B$4:J$8446,6,0)</f>
        <v>100</v>
      </c>
      <c r="H46" s="34">
        <f>VLOOKUP(B46,[1]Sheet1!B$4:H$8446,7,0)</f>
        <v>100</v>
      </c>
      <c r="I46" s="35" t="str">
        <f t="shared" si="0"/>
        <v>Xuất sắc</v>
      </c>
      <c r="J46" s="34">
        <f>VLOOKUP(B46,[1]Sheet1!B$4:K$8446,9,0)</f>
        <v>100</v>
      </c>
      <c r="K46" s="35" t="str">
        <f t="shared" si="1"/>
        <v>Xuất sắc</v>
      </c>
    </row>
    <row r="47" spans="1:11" ht="14.25" customHeight="1" x14ac:dyDescent="0.25">
      <c r="A47" s="5">
        <v>35</v>
      </c>
      <c r="B47" s="18" t="s">
        <v>748</v>
      </c>
      <c r="C47" s="17" t="s">
        <v>611</v>
      </c>
      <c r="D47" s="33">
        <v>37682</v>
      </c>
      <c r="E47" s="34">
        <f>VLOOKUP(B47,[1]Sheet1!B$4:L$8446,4,0)</f>
        <v>82</v>
      </c>
      <c r="F47" s="34">
        <f>VLOOKUP(B47,[1]Sheet1!B$4:F$8446,5,0)</f>
        <v>77</v>
      </c>
      <c r="G47" s="34">
        <f>VLOOKUP(B47,[1]Sheet1!B$4:J$8446,6,0)</f>
        <v>77</v>
      </c>
      <c r="H47" s="34">
        <f>VLOOKUP(B47,[1]Sheet1!B$4:H$8446,7,0)</f>
        <v>77</v>
      </c>
      <c r="I47" s="35" t="str">
        <f t="shared" si="0"/>
        <v>Khá</v>
      </c>
      <c r="J47" s="34">
        <f>VLOOKUP(B47,[1]Sheet1!B$4:K$8446,9,0)</f>
        <v>77</v>
      </c>
      <c r="K47" s="35" t="str">
        <f t="shared" si="1"/>
        <v>Khá</v>
      </c>
    </row>
    <row r="48" spans="1:11" ht="14.25" customHeight="1" x14ac:dyDescent="0.25">
      <c r="A48" s="5">
        <v>36</v>
      </c>
      <c r="B48" s="18" t="s">
        <v>749</v>
      </c>
      <c r="C48" s="17" t="s">
        <v>612</v>
      </c>
      <c r="D48" s="33">
        <v>37708</v>
      </c>
      <c r="E48" s="34">
        <f>VLOOKUP(B48,[1]Sheet1!B$4:L$8446,4,0)</f>
        <v>92</v>
      </c>
      <c r="F48" s="34">
        <f>VLOOKUP(B48,[1]Sheet1!B$4:F$8446,5,0)</f>
        <v>92</v>
      </c>
      <c r="G48" s="34">
        <f>VLOOKUP(B48,[1]Sheet1!B$4:J$8446,6,0)</f>
        <v>92</v>
      </c>
      <c r="H48" s="34">
        <f>VLOOKUP(B48,[1]Sheet1!B$4:H$8446,7,0)</f>
        <v>92</v>
      </c>
      <c r="I48" s="35" t="str">
        <f t="shared" si="0"/>
        <v>Xuất sắc</v>
      </c>
      <c r="J48" s="34">
        <f>VLOOKUP(B48,[1]Sheet1!B$4:K$8446,9,0)</f>
        <v>92</v>
      </c>
      <c r="K48" s="35" t="str">
        <f t="shared" si="1"/>
        <v>Xuất sắc</v>
      </c>
    </row>
    <row r="49" spans="1:11" ht="14.25" customHeight="1" x14ac:dyDescent="0.25">
      <c r="A49" s="5">
        <v>37</v>
      </c>
      <c r="B49" s="18" t="s">
        <v>750</v>
      </c>
      <c r="C49" s="17" t="s">
        <v>613</v>
      </c>
      <c r="D49" s="33">
        <v>37932</v>
      </c>
      <c r="E49" s="34">
        <f>VLOOKUP(B49,[1]Sheet1!B$4:L$8446,4,0)</f>
        <v>80</v>
      </c>
      <c r="F49" s="34">
        <f>VLOOKUP(B49,[1]Sheet1!B$4:F$8446,5,0)</f>
        <v>76</v>
      </c>
      <c r="G49" s="34">
        <f>VLOOKUP(B49,[1]Sheet1!B$4:J$8446,6,0)</f>
        <v>76</v>
      </c>
      <c r="H49" s="34">
        <f>VLOOKUP(B49,[1]Sheet1!B$4:H$8446,7,0)</f>
        <v>76</v>
      </c>
      <c r="I49" s="35" t="str">
        <f t="shared" si="0"/>
        <v>Khá</v>
      </c>
      <c r="J49" s="34">
        <f>VLOOKUP(B49,[1]Sheet1!B$4:K$8446,9,0)</f>
        <v>76</v>
      </c>
      <c r="K49" s="35" t="str">
        <f t="shared" si="1"/>
        <v>Khá</v>
      </c>
    </row>
    <row r="50" spans="1:11" ht="14.25" customHeight="1" x14ac:dyDescent="0.25">
      <c r="A50" s="5">
        <v>38</v>
      </c>
      <c r="B50" s="18" t="s">
        <v>751</v>
      </c>
      <c r="C50" s="17" t="s">
        <v>614</v>
      </c>
      <c r="D50" s="33">
        <v>37715</v>
      </c>
      <c r="E50" s="34">
        <f>VLOOKUP(B50,[1]Sheet1!B$4:L$8446,4,0)</f>
        <v>70</v>
      </c>
      <c r="F50" s="34">
        <f>VLOOKUP(B50,[1]Sheet1!B$4:F$8446,5,0)</f>
        <v>75</v>
      </c>
      <c r="G50" s="34">
        <f>VLOOKUP(B50,[1]Sheet1!B$4:J$8446,6,0)</f>
        <v>75</v>
      </c>
      <c r="H50" s="34">
        <f>VLOOKUP(B50,[1]Sheet1!B$4:H$8446,7,0)</f>
        <v>75</v>
      </c>
      <c r="I50" s="35" t="str">
        <f t="shared" si="0"/>
        <v>Khá</v>
      </c>
      <c r="J50" s="34">
        <f>VLOOKUP(B50,[1]Sheet1!B$4:K$8446,9,0)</f>
        <v>75</v>
      </c>
      <c r="K50" s="35" t="str">
        <f t="shared" si="1"/>
        <v>Khá</v>
      </c>
    </row>
    <row r="51" spans="1:11" ht="14.25" customHeight="1" x14ac:dyDescent="0.25">
      <c r="A51" s="5">
        <v>39</v>
      </c>
      <c r="B51" s="18" t="s">
        <v>752</v>
      </c>
      <c r="C51" s="17" t="s">
        <v>615</v>
      </c>
      <c r="D51" s="33">
        <v>37925</v>
      </c>
      <c r="E51" s="34">
        <f>VLOOKUP(B51,[1]Sheet1!B$4:L$8446,4,0)</f>
        <v>70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4.25" customHeight="1" x14ac:dyDescent="0.25">
      <c r="A52" s="5">
        <v>40</v>
      </c>
      <c r="B52" s="18" t="s">
        <v>753</v>
      </c>
      <c r="C52" s="17" t="s">
        <v>616</v>
      </c>
      <c r="D52" s="33">
        <v>37728</v>
      </c>
      <c r="E52" s="34">
        <f>VLOOKUP(B52,[1]Sheet1!B$4:L$8446,4,0)</f>
        <v>96</v>
      </c>
      <c r="F52" s="34">
        <f>VLOOKUP(B52,[1]Sheet1!B$4:F$8446,5,0)</f>
        <v>98</v>
      </c>
      <c r="G52" s="34">
        <f>VLOOKUP(B52,[1]Sheet1!B$4:J$8446,6,0)</f>
        <v>98</v>
      </c>
      <c r="H52" s="34">
        <f>VLOOKUP(B52,[1]Sheet1!B$4:H$8446,7,0)</f>
        <v>98</v>
      </c>
      <c r="I52" s="35" t="str">
        <f t="shared" si="0"/>
        <v>Xuất sắc</v>
      </c>
      <c r="J52" s="34">
        <f>VLOOKUP(B52,[1]Sheet1!B$4:K$8446,9,0)</f>
        <v>98</v>
      </c>
      <c r="K52" s="35" t="str">
        <f t="shared" si="1"/>
        <v>Xuất sắc</v>
      </c>
    </row>
    <row r="53" spans="1:11" ht="14.25" customHeight="1" x14ac:dyDescent="0.25">
      <c r="A53" s="5">
        <v>41</v>
      </c>
      <c r="B53" s="18" t="s">
        <v>754</v>
      </c>
      <c r="C53" s="17" t="s">
        <v>617</v>
      </c>
      <c r="D53" s="33">
        <v>37702</v>
      </c>
      <c r="E53" s="34">
        <f>VLOOKUP(B53,[1]Sheet1!B$4:L$8446,4,0)</f>
        <v>70</v>
      </c>
      <c r="F53" s="34">
        <f>VLOOKUP(B53,[1]Sheet1!B$4:F$8446,5,0)</f>
        <v>75</v>
      </c>
      <c r="G53" s="34">
        <f>VLOOKUP(B53,[1]Sheet1!B$4:J$8446,6,0)</f>
        <v>75</v>
      </c>
      <c r="H53" s="34">
        <f>VLOOKUP(B53,[1]Sheet1!B$4:H$8446,7,0)</f>
        <v>75</v>
      </c>
      <c r="I53" s="35" t="str">
        <f t="shared" si="0"/>
        <v>Khá</v>
      </c>
      <c r="J53" s="34">
        <f>VLOOKUP(B53,[1]Sheet1!B$4:K$8446,9,0)</f>
        <v>75</v>
      </c>
      <c r="K53" s="35" t="str">
        <f t="shared" si="1"/>
        <v>Khá</v>
      </c>
    </row>
    <row r="54" spans="1:11" ht="14.25" customHeight="1" x14ac:dyDescent="0.25">
      <c r="A54" s="5">
        <v>42</v>
      </c>
      <c r="B54" s="18" t="s">
        <v>755</v>
      </c>
      <c r="C54" s="17" t="s">
        <v>618</v>
      </c>
      <c r="D54" s="33">
        <v>37895</v>
      </c>
      <c r="E54" s="34">
        <f>VLOOKUP(B54,[1]Sheet1!B$4:L$8446,4,0)</f>
        <v>90</v>
      </c>
      <c r="F54" s="34">
        <f>VLOOKUP(B54,[1]Sheet1!B$4:F$8446,5,0)</f>
        <v>100</v>
      </c>
      <c r="G54" s="34">
        <f>VLOOKUP(B54,[1]Sheet1!B$4:J$8446,6,0)</f>
        <v>100</v>
      </c>
      <c r="H54" s="34">
        <f>VLOOKUP(B54,[1]Sheet1!B$4:H$8446,7,0)</f>
        <v>100</v>
      </c>
      <c r="I54" s="35" t="str">
        <f t="shared" si="0"/>
        <v>Xuất sắc</v>
      </c>
      <c r="J54" s="34">
        <f>VLOOKUP(B54,[1]Sheet1!B$4:K$8446,9,0)</f>
        <v>100</v>
      </c>
      <c r="K54" s="35" t="str">
        <f t="shared" si="1"/>
        <v>Xuất sắc</v>
      </c>
    </row>
    <row r="55" spans="1:11" ht="14.25" customHeight="1" x14ac:dyDescent="0.25">
      <c r="A55" s="5">
        <v>43</v>
      </c>
      <c r="B55" s="18" t="s">
        <v>578</v>
      </c>
      <c r="C55" s="17" t="s">
        <v>579</v>
      </c>
      <c r="D55" s="33">
        <v>37985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4.25" customHeight="1" x14ac:dyDescent="0.25">
      <c r="A56" s="5">
        <v>44</v>
      </c>
      <c r="B56" s="18" t="s">
        <v>756</v>
      </c>
      <c r="C56" s="17" t="s">
        <v>619</v>
      </c>
      <c r="D56" s="33">
        <v>37446</v>
      </c>
      <c r="E56" s="34">
        <f>VLOOKUP(B56,[1]Sheet1!B$4:L$8446,4,0)</f>
        <v>90</v>
      </c>
      <c r="F56" s="34">
        <f>VLOOKUP(B56,[1]Sheet1!B$4:F$8446,5,0)</f>
        <v>90</v>
      </c>
      <c r="G56" s="34">
        <f>VLOOKUP(B56,[1]Sheet1!B$4:J$8446,6,0)</f>
        <v>90</v>
      </c>
      <c r="H56" s="34">
        <f>VLOOKUP(B56,[1]Sheet1!B$4:H$8446,7,0)</f>
        <v>90</v>
      </c>
      <c r="I56" s="35" t="str">
        <f t="shared" si="0"/>
        <v>Xuất sắc</v>
      </c>
      <c r="J56" s="34">
        <f>VLOOKUP(B56,[1]Sheet1!B$4:K$8446,9,0)</f>
        <v>90</v>
      </c>
      <c r="K56" s="35" t="str">
        <f t="shared" si="1"/>
        <v>Xuất sắc</v>
      </c>
    </row>
    <row r="57" spans="1:11" ht="14.25" customHeight="1" x14ac:dyDescent="0.25">
      <c r="A57" s="5">
        <v>45</v>
      </c>
      <c r="B57" s="18" t="s">
        <v>757</v>
      </c>
      <c r="C57" s="17" t="s">
        <v>620</v>
      </c>
      <c r="D57" s="33">
        <v>37802</v>
      </c>
      <c r="E57" s="34">
        <f>VLOOKUP(B57,[1]Sheet1!B$4:L$8446,4,0)</f>
        <v>72</v>
      </c>
      <c r="F57" s="34">
        <f>VLOOKUP(B57,[1]Sheet1!B$4:F$8446,5,0)</f>
        <v>77</v>
      </c>
      <c r="G57" s="34">
        <f>VLOOKUP(B57,[1]Sheet1!B$4:J$8446,6,0)</f>
        <v>77</v>
      </c>
      <c r="H57" s="34">
        <f>VLOOKUP(B57,[1]Sheet1!B$4:H$8446,7,0)</f>
        <v>77</v>
      </c>
      <c r="I57" s="35" t="str">
        <f t="shared" si="0"/>
        <v>Khá</v>
      </c>
      <c r="J57" s="34">
        <f>VLOOKUP(B57,[1]Sheet1!B$4:K$8446,9,0)</f>
        <v>77</v>
      </c>
      <c r="K57" s="35" t="str">
        <f t="shared" si="1"/>
        <v>Khá</v>
      </c>
    </row>
    <row r="58" spans="1:11" ht="14.25" customHeight="1" x14ac:dyDescent="0.25">
      <c r="A58" s="5">
        <v>46</v>
      </c>
      <c r="B58" s="18" t="s">
        <v>758</v>
      </c>
      <c r="C58" s="17" t="s">
        <v>621</v>
      </c>
      <c r="D58" s="33">
        <v>37286</v>
      </c>
      <c r="E58" s="34">
        <f>VLOOKUP(B58,[1]Sheet1!B$4:L$8446,4,0)</f>
        <v>80</v>
      </c>
      <c r="F58" s="34">
        <f>VLOOKUP(B58,[1]Sheet1!B$4:F$8446,5,0)</f>
        <v>87</v>
      </c>
      <c r="G58" s="34">
        <f>VLOOKUP(B58,[1]Sheet1!B$4:J$8446,6,0)</f>
        <v>87</v>
      </c>
      <c r="H58" s="34">
        <f>VLOOKUP(B58,[1]Sheet1!B$4:H$8446,7,0)</f>
        <v>87</v>
      </c>
      <c r="I58" s="35" t="str">
        <f t="shared" si="0"/>
        <v>Tốt</v>
      </c>
      <c r="J58" s="34">
        <f>VLOOKUP(B58,[1]Sheet1!B$4:K$8446,9,0)</f>
        <v>87</v>
      </c>
      <c r="K58" s="35" t="str">
        <f t="shared" si="1"/>
        <v>Tốt</v>
      </c>
    </row>
    <row r="60" spans="1:11" x14ac:dyDescent="0.25">
      <c r="A60" s="41" t="s">
        <v>326</v>
      </c>
      <c r="B60" s="41"/>
      <c r="C60" s="41"/>
      <c r="H60" s="1"/>
      <c r="I60" s="19"/>
      <c r="J60" s="1"/>
    </row>
  </sheetData>
  <sortState xmlns:xlrd2="http://schemas.microsoft.com/office/spreadsheetml/2017/richdata2" ref="A13:K59">
    <sortCondition ref="C13:C59"/>
  </sortState>
  <mergeCells count="19">
    <mergeCell ref="A60:C60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E10:E12"/>
    <mergeCell ref="F10:F12"/>
    <mergeCell ref="G10:G12"/>
    <mergeCell ref="A6:K6"/>
    <mergeCell ref="A1:D1"/>
    <mergeCell ref="G1:K1"/>
    <mergeCell ref="A2:D2"/>
    <mergeCell ref="G2:K2"/>
    <mergeCell ref="A5:K5"/>
  </mergeCells>
  <phoneticPr fontId="1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94C6-DB73-4F56-9D2C-BB561AA0FB05}">
  <dimension ref="A1:K59"/>
  <sheetViews>
    <sheetView topLeftCell="A33" workbookViewId="0">
      <selection activeCell="H62" sqref="H62"/>
    </sheetView>
  </sheetViews>
  <sheetFormatPr defaultColWidth="17.125" defaultRowHeight="15" x14ac:dyDescent="0.25"/>
  <cols>
    <col min="1" max="1" width="4.75" style="19" bestFit="1" customWidth="1"/>
    <col min="2" max="2" width="8.875" style="19" bestFit="1" customWidth="1"/>
    <col min="3" max="3" width="21.375" style="1" customWidth="1"/>
    <col min="4" max="4" width="9.875" style="1" bestFit="1" customWidth="1"/>
    <col min="5" max="5" width="6.875" style="19" bestFit="1" customWidth="1"/>
    <col min="6" max="6" width="5.375" style="19" bestFit="1" customWidth="1"/>
    <col min="7" max="7" width="6.37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1080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30.75" customHeight="1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668</v>
      </c>
      <c r="C13" s="17" t="s">
        <v>201</v>
      </c>
      <c r="D13" s="36">
        <v>38848</v>
      </c>
      <c r="E13" s="34">
        <f>VLOOKUP(B13,[1]Sheet1!B$4:L$8446,4,0)</f>
        <v>70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7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7" si="1">IF(J13&gt;=90,"Xuất sắc",IF(J13&gt;=80,"Tốt", IF(J13&gt;=65,"Khá",IF(J13&gt;=50,"Trung bình", IF(J13&gt;=35, "Yếu", "Kém")))))</f>
        <v>Tốt</v>
      </c>
    </row>
    <row r="14" spans="1:11" ht="15.75" x14ac:dyDescent="0.25">
      <c r="A14" s="5">
        <v>2</v>
      </c>
      <c r="B14" s="18" t="s">
        <v>669</v>
      </c>
      <c r="C14" s="17" t="s">
        <v>202</v>
      </c>
      <c r="D14" s="36">
        <v>39077</v>
      </c>
      <c r="E14" s="34">
        <f>VLOOKUP(B14,[1]Sheet1!B$4:L$8446,4,0)</f>
        <v>77</v>
      </c>
      <c r="F14" s="34">
        <f>VLOOKUP(B14,[1]Sheet1!B$4:F$8446,5,0)</f>
        <v>77</v>
      </c>
      <c r="G14" s="34">
        <f>VLOOKUP(B14,[1]Sheet1!B$4:J$8446,6,0)</f>
        <v>77</v>
      </c>
      <c r="H14" s="34">
        <f>VLOOKUP(B14,[1]Sheet1!B$4:H$8446,7,0)</f>
        <v>77</v>
      </c>
      <c r="I14" s="35" t="str">
        <f t="shared" si="0"/>
        <v>Khá</v>
      </c>
      <c r="J14" s="34">
        <f>VLOOKUP(B14,[1]Sheet1!B$4:K$8446,9,0)</f>
        <v>77</v>
      </c>
      <c r="K14" s="35" t="str">
        <f t="shared" si="1"/>
        <v>Khá</v>
      </c>
    </row>
    <row r="15" spans="1:11" ht="15.75" x14ac:dyDescent="0.25">
      <c r="A15" s="5">
        <v>3</v>
      </c>
      <c r="B15" s="18" t="s">
        <v>670</v>
      </c>
      <c r="C15" s="17" t="s">
        <v>203</v>
      </c>
      <c r="D15" s="36">
        <v>38851</v>
      </c>
      <c r="E15" s="34">
        <f>VLOOKUP(B15,[1]Sheet1!B$4:L$8446,4,0)</f>
        <v>80</v>
      </c>
      <c r="F15" s="34">
        <f>VLOOKUP(B15,[1]Sheet1!B$4:F$8446,5,0)</f>
        <v>80</v>
      </c>
      <c r="G15" s="34">
        <f>VLOOKUP(B15,[1]Sheet1!B$4:J$8446,6,0)</f>
        <v>80</v>
      </c>
      <c r="H15" s="34">
        <f>VLOOKUP(B15,[1]Sheet1!B$4:H$8446,7,0)</f>
        <v>80</v>
      </c>
      <c r="I15" s="35" t="str">
        <f t="shared" si="0"/>
        <v>Tốt</v>
      </c>
      <c r="J15" s="34">
        <f>VLOOKUP(B15,[1]Sheet1!B$4:K$8446,9,0)</f>
        <v>80</v>
      </c>
      <c r="K15" s="35" t="str">
        <f t="shared" si="1"/>
        <v>Tốt</v>
      </c>
    </row>
    <row r="16" spans="1:11" ht="15.75" x14ac:dyDescent="0.25">
      <c r="A16" s="5">
        <v>4</v>
      </c>
      <c r="B16" s="18" t="s">
        <v>671</v>
      </c>
      <c r="C16" s="17" t="s">
        <v>204</v>
      </c>
      <c r="D16" s="36">
        <v>39043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5">
        <v>5</v>
      </c>
      <c r="B17" s="18" t="s">
        <v>672</v>
      </c>
      <c r="C17" s="17" t="s">
        <v>205</v>
      </c>
      <c r="D17" s="36">
        <v>38761</v>
      </c>
      <c r="E17" s="34">
        <f>VLOOKUP(B17,[1]Sheet1!B$4:L$8446,4,0)</f>
        <v>82</v>
      </c>
      <c r="F17" s="34">
        <f>VLOOKUP(B17,[1]Sheet1!B$4:F$8446,5,0)</f>
        <v>82</v>
      </c>
      <c r="G17" s="34">
        <f>VLOOKUP(B17,[1]Sheet1!B$4:J$8446,6,0)</f>
        <v>82</v>
      </c>
      <c r="H17" s="34">
        <f>VLOOKUP(B17,[1]Sheet1!B$4:H$8446,7,0)</f>
        <v>82</v>
      </c>
      <c r="I17" s="35" t="str">
        <f t="shared" si="0"/>
        <v>Tốt</v>
      </c>
      <c r="J17" s="34">
        <f>VLOOKUP(B17,[1]Sheet1!B$4:K$8446,9,0)</f>
        <v>82</v>
      </c>
      <c r="K17" s="35" t="str">
        <f t="shared" si="1"/>
        <v>Tốt</v>
      </c>
    </row>
    <row r="18" spans="1:11" ht="15.75" x14ac:dyDescent="0.25">
      <c r="A18" s="5">
        <v>6</v>
      </c>
      <c r="B18" s="18" t="s">
        <v>673</v>
      </c>
      <c r="C18" s="17" t="s">
        <v>206</v>
      </c>
      <c r="D18" s="36">
        <v>38727</v>
      </c>
      <c r="E18" s="34">
        <f>VLOOKUP(B18,[1]Sheet1!B$4:L$8446,4,0)</f>
        <v>82</v>
      </c>
      <c r="F18" s="34">
        <f>VLOOKUP(B18,[1]Sheet1!B$4:F$8446,5,0)</f>
        <v>82</v>
      </c>
      <c r="G18" s="34">
        <f>VLOOKUP(B18,[1]Sheet1!B$4:J$8446,6,0)</f>
        <v>82</v>
      </c>
      <c r="H18" s="34">
        <f>VLOOKUP(B18,[1]Sheet1!B$4:H$8446,7,0)</f>
        <v>82</v>
      </c>
      <c r="I18" s="35" t="str">
        <f t="shared" si="0"/>
        <v>Tốt</v>
      </c>
      <c r="J18" s="34">
        <f>VLOOKUP(B18,[1]Sheet1!B$4:K$8446,9,0)</f>
        <v>82</v>
      </c>
      <c r="K18" s="35" t="str">
        <f t="shared" si="1"/>
        <v>Tốt</v>
      </c>
    </row>
    <row r="19" spans="1:11" ht="15.75" x14ac:dyDescent="0.25">
      <c r="A19" s="5">
        <v>7</v>
      </c>
      <c r="B19" s="18" t="s">
        <v>681</v>
      </c>
      <c r="C19" s="17" t="s">
        <v>214</v>
      </c>
      <c r="D19" s="36">
        <v>39023</v>
      </c>
      <c r="E19" s="34">
        <f>VLOOKUP(B19,[1]Sheet1!B$4:L$8446,4,0)</f>
        <v>94</v>
      </c>
      <c r="F19" s="34">
        <f>VLOOKUP(B19,[1]Sheet1!B$4:F$8446,5,0)</f>
        <v>82</v>
      </c>
      <c r="G19" s="34">
        <f>VLOOKUP(B19,[1]Sheet1!B$4:J$8446,6,0)</f>
        <v>82</v>
      </c>
      <c r="H19" s="34">
        <f>VLOOKUP(B19,[1]Sheet1!B$4:H$8446,7,0)</f>
        <v>82</v>
      </c>
      <c r="I19" s="35" t="str">
        <f t="shared" si="0"/>
        <v>Tốt</v>
      </c>
      <c r="J19" s="34">
        <f>VLOOKUP(B19,[1]Sheet1!B$4:K$8446,9,0)</f>
        <v>82</v>
      </c>
      <c r="K19" s="35" t="str">
        <f t="shared" si="1"/>
        <v>Tốt</v>
      </c>
    </row>
    <row r="20" spans="1:11" ht="15.75" x14ac:dyDescent="0.25">
      <c r="A20" s="5">
        <v>8</v>
      </c>
      <c r="B20" s="18" t="s">
        <v>680</v>
      </c>
      <c r="C20" s="17" t="s">
        <v>213</v>
      </c>
      <c r="D20" s="36">
        <v>39001</v>
      </c>
      <c r="E20" s="34">
        <f>VLOOKUP(B20,[1]Sheet1!B$4:L$8446,4,0)</f>
        <v>80</v>
      </c>
      <c r="F20" s="34">
        <f>VLOOKUP(B20,[1]Sheet1!B$4:F$8446,5,0)</f>
        <v>77</v>
      </c>
      <c r="G20" s="34">
        <f>VLOOKUP(B20,[1]Sheet1!B$4:J$8446,6,0)</f>
        <v>77</v>
      </c>
      <c r="H20" s="34">
        <f>VLOOKUP(B20,[1]Sheet1!B$4:H$8446,7,0)</f>
        <v>77</v>
      </c>
      <c r="I20" s="35" t="str">
        <f t="shared" si="0"/>
        <v>Khá</v>
      </c>
      <c r="J20" s="34">
        <f>VLOOKUP(B20,[1]Sheet1!B$4:K$8446,9,0)</f>
        <v>77</v>
      </c>
      <c r="K20" s="35" t="str">
        <f t="shared" si="1"/>
        <v>Khá</v>
      </c>
    </row>
    <row r="21" spans="1:11" ht="15.75" x14ac:dyDescent="0.25">
      <c r="A21" s="5">
        <v>9</v>
      </c>
      <c r="B21" s="18" t="s">
        <v>674</v>
      </c>
      <c r="C21" s="17" t="s">
        <v>207</v>
      </c>
      <c r="D21" s="36">
        <v>38993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5">
        <v>10</v>
      </c>
      <c r="B22" s="18" t="s">
        <v>675</v>
      </c>
      <c r="C22" s="17" t="s">
        <v>208</v>
      </c>
      <c r="D22" s="36">
        <v>39001</v>
      </c>
      <c r="E22" s="34">
        <f>VLOOKUP(B22,[1]Sheet1!B$4:L$8446,4,0)</f>
        <v>70</v>
      </c>
      <c r="F22" s="34">
        <f>VLOOKUP(B22,[1]Sheet1!B$4:F$8446,5,0)</f>
        <v>77</v>
      </c>
      <c r="G22" s="34">
        <f>VLOOKUP(B22,[1]Sheet1!B$4:J$8446,6,0)</f>
        <v>77</v>
      </c>
      <c r="H22" s="34">
        <f>VLOOKUP(B22,[1]Sheet1!B$4:H$8446,7,0)</f>
        <v>77</v>
      </c>
      <c r="I22" s="35" t="str">
        <f t="shared" si="0"/>
        <v>Khá</v>
      </c>
      <c r="J22" s="34">
        <f>VLOOKUP(B22,[1]Sheet1!B$4:K$8446,9,0)</f>
        <v>77</v>
      </c>
      <c r="K22" s="35" t="str">
        <f t="shared" si="1"/>
        <v>Khá</v>
      </c>
    </row>
    <row r="23" spans="1:11" ht="15.75" x14ac:dyDescent="0.25">
      <c r="A23" s="5">
        <v>11</v>
      </c>
      <c r="B23" s="18" t="s">
        <v>676</v>
      </c>
      <c r="C23" s="17" t="s">
        <v>209</v>
      </c>
      <c r="D23" s="36">
        <v>38976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5">
        <v>12</v>
      </c>
      <c r="B24" s="18" t="s">
        <v>677</v>
      </c>
      <c r="C24" s="17" t="s">
        <v>210</v>
      </c>
      <c r="D24" s="36">
        <v>39030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5">
        <v>13</v>
      </c>
      <c r="B25" s="18" t="s">
        <v>678</v>
      </c>
      <c r="C25" s="17" t="s">
        <v>211</v>
      </c>
      <c r="D25" s="36">
        <v>39072</v>
      </c>
      <c r="E25" s="34">
        <f>VLOOKUP(B25,[1]Sheet1!B$4:L$8446,4,0)</f>
        <v>80</v>
      </c>
      <c r="F25" s="34">
        <f>VLOOKUP(B25,[1]Sheet1!B$4:F$8446,5,0)</f>
        <v>77</v>
      </c>
      <c r="G25" s="34">
        <f>VLOOKUP(B25,[1]Sheet1!B$4:J$8446,6,0)</f>
        <v>77</v>
      </c>
      <c r="H25" s="34">
        <f>VLOOKUP(B25,[1]Sheet1!B$4:H$8446,7,0)</f>
        <v>77</v>
      </c>
      <c r="I25" s="35" t="str">
        <f t="shared" si="0"/>
        <v>Khá</v>
      </c>
      <c r="J25" s="34">
        <f>VLOOKUP(B25,[1]Sheet1!B$4:K$8446,9,0)</f>
        <v>77</v>
      </c>
      <c r="K25" s="35" t="str">
        <f t="shared" si="1"/>
        <v>Khá</v>
      </c>
    </row>
    <row r="26" spans="1:11" ht="15.75" x14ac:dyDescent="0.25">
      <c r="A26" s="5">
        <v>14</v>
      </c>
      <c r="B26" s="18" t="s">
        <v>679</v>
      </c>
      <c r="C26" s="17" t="s">
        <v>212</v>
      </c>
      <c r="D26" s="36">
        <v>38854</v>
      </c>
      <c r="E26" s="34">
        <f>VLOOKUP(B26,[1]Sheet1!B$4:L$8446,4,0)</f>
        <v>72</v>
      </c>
      <c r="F26" s="34">
        <f>VLOOKUP(B26,[1]Sheet1!B$4:F$8446,5,0)</f>
        <v>82</v>
      </c>
      <c r="G26" s="34">
        <f>VLOOKUP(B26,[1]Sheet1!B$4:J$8446,6,0)</f>
        <v>82</v>
      </c>
      <c r="H26" s="34">
        <f>VLOOKUP(B26,[1]Sheet1!B$4:H$8446,7,0)</f>
        <v>82</v>
      </c>
      <c r="I26" s="35" t="str">
        <f t="shared" si="0"/>
        <v>Tốt</v>
      </c>
      <c r="J26" s="34">
        <f>VLOOKUP(B26,[1]Sheet1!B$4:K$8446,9,0)</f>
        <v>82</v>
      </c>
      <c r="K26" s="35" t="str">
        <f t="shared" si="1"/>
        <v>Tốt</v>
      </c>
    </row>
    <row r="27" spans="1:11" ht="15.75" x14ac:dyDescent="0.25">
      <c r="A27" s="5">
        <v>15</v>
      </c>
      <c r="B27" s="18" t="s">
        <v>682</v>
      </c>
      <c r="C27" s="17" t="s">
        <v>215</v>
      </c>
      <c r="D27" s="36">
        <v>39050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5">
        <v>16</v>
      </c>
      <c r="B28" s="18" t="s">
        <v>683</v>
      </c>
      <c r="C28" s="17" t="s">
        <v>216</v>
      </c>
      <c r="D28" s="36">
        <v>39038</v>
      </c>
      <c r="E28" s="34">
        <f>VLOOKUP(B28,[1]Sheet1!B$4:L$8446,4,0)</f>
        <v>70</v>
      </c>
      <c r="F28" s="34">
        <f>VLOOKUP(B28,[1]Sheet1!B$4:F$8446,5,0)</f>
        <v>70</v>
      </c>
      <c r="G28" s="34">
        <f>VLOOKUP(B28,[1]Sheet1!B$4:J$8446,6,0)</f>
        <v>70</v>
      </c>
      <c r="H28" s="34">
        <f>VLOOKUP(B28,[1]Sheet1!B$4:H$8446,7,0)</f>
        <v>70</v>
      </c>
      <c r="I28" s="35" t="str">
        <f t="shared" si="0"/>
        <v>Khá</v>
      </c>
      <c r="J28" s="34">
        <f>VLOOKUP(B28,[1]Sheet1!B$4:K$8446,9,0)</f>
        <v>70</v>
      </c>
      <c r="K28" s="35" t="str">
        <f t="shared" si="1"/>
        <v>Khá</v>
      </c>
    </row>
    <row r="29" spans="1:11" ht="15.75" x14ac:dyDescent="0.25">
      <c r="A29" s="5">
        <v>17</v>
      </c>
      <c r="B29" s="18" t="s">
        <v>684</v>
      </c>
      <c r="C29" s="17" t="s">
        <v>217</v>
      </c>
      <c r="D29" s="36">
        <v>38974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5">
        <v>18</v>
      </c>
      <c r="B30" s="18" t="s">
        <v>685</v>
      </c>
      <c r="C30" s="17" t="s">
        <v>218</v>
      </c>
      <c r="D30" s="36">
        <v>39002</v>
      </c>
      <c r="E30" s="34">
        <f>VLOOKUP(B30,[1]Sheet1!B$4:L$8446,4,0)</f>
        <v>72</v>
      </c>
      <c r="F30" s="34">
        <f>VLOOKUP(B30,[1]Sheet1!B$4:F$8446,5,0)</f>
        <v>82</v>
      </c>
      <c r="G30" s="34">
        <f>VLOOKUP(B30,[1]Sheet1!B$4:J$8446,6,0)</f>
        <v>82</v>
      </c>
      <c r="H30" s="34">
        <f>VLOOKUP(B30,[1]Sheet1!B$4:H$8446,7,0)</f>
        <v>82</v>
      </c>
      <c r="I30" s="35" t="str">
        <f t="shared" si="0"/>
        <v>Tốt</v>
      </c>
      <c r="J30" s="34">
        <f>VLOOKUP(B30,[1]Sheet1!B$4:K$8446,9,0)</f>
        <v>82</v>
      </c>
      <c r="K30" s="35" t="str">
        <f t="shared" si="1"/>
        <v>Tốt</v>
      </c>
    </row>
    <row r="31" spans="1:11" ht="15.75" x14ac:dyDescent="0.25">
      <c r="A31" s="5">
        <v>19</v>
      </c>
      <c r="B31" s="18" t="s">
        <v>686</v>
      </c>
      <c r="C31" s="17" t="s">
        <v>219</v>
      </c>
      <c r="D31" s="36">
        <v>38868</v>
      </c>
      <c r="E31" s="34">
        <f>VLOOKUP(B31,[1]Sheet1!B$4:L$8446,4,0)</f>
        <v>92</v>
      </c>
      <c r="F31" s="34">
        <f>VLOOKUP(B31,[1]Sheet1!B$4:F$8446,5,0)</f>
        <v>92</v>
      </c>
      <c r="G31" s="34">
        <f>VLOOKUP(B31,[1]Sheet1!B$4:J$8446,6,0)</f>
        <v>92</v>
      </c>
      <c r="H31" s="34">
        <f>VLOOKUP(B31,[1]Sheet1!B$4:H$8446,7,0)</f>
        <v>92</v>
      </c>
      <c r="I31" s="35" t="str">
        <f t="shared" si="0"/>
        <v>Xuất sắc</v>
      </c>
      <c r="J31" s="34">
        <f>VLOOKUP(B31,[1]Sheet1!B$4:K$8446,9,0)</f>
        <v>92</v>
      </c>
      <c r="K31" s="35" t="str">
        <f t="shared" si="1"/>
        <v>Xuất sắc</v>
      </c>
    </row>
    <row r="32" spans="1:11" ht="15.75" x14ac:dyDescent="0.25">
      <c r="A32" s="5">
        <v>20</v>
      </c>
      <c r="B32" s="18" t="s">
        <v>687</v>
      </c>
      <c r="C32" s="17" t="s">
        <v>220</v>
      </c>
      <c r="D32" s="36">
        <v>39041</v>
      </c>
      <c r="E32" s="34">
        <f>VLOOKUP(B32,[1]Sheet1!B$4:L$8446,4,0)</f>
        <v>0</v>
      </c>
      <c r="F32" s="34">
        <f>VLOOKUP(B32,[1]Sheet1!B$4:F$8446,5,0)</f>
        <v>0</v>
      </c>
      <c r="G32" s="34">
        <f>VLOOKUP(B32,[1]Sheet1!B$4:J$8446,6,0)</f>
        <v>0</v>
      </c>
      <c r="H32" s="34">
        <f>VLOOKUP(B32,[1]Sheet1!B$4:H$8446,7,0)</f>
        <v>0</v>
      </c>
      <c r="I32" s="35" t="str">
        <f t="shared" si="0"/>
        <v>Kém</v>
      </c>
      <c r="J32" s="34">
        <f>VLOOKUP(B32,[1]Sheet1!B$4:K$8446,9,0)</f>
        <v>0</v>
      </c>
      <c r="K32" s="35" t="str">
        <f t="shared" si="1"/>
        <v>Kém</v>
      </c>
    </row>
    <row r="33" spans="1:11" ht="15.75" x14ac:dyDescent="0.25">
      <c r="A33" s="5">
        <v>21</v>
      </c>
      <c r="B33" s="18" t="s">
        <v>689</v>
      </c>
      <c r="C33" s="17" t="s">
        <v>222</v>
      </c>
      <c r="D33" s="36">
        <v>39005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5">
        <v>22</v>
      </c>
      <c r="B34" s="18" t="s">
        <v>688</v>
      </c>
      <c r="C34" s="17" t="s">
        <v>221</v>
      </c>
      <c r="D34" s="36">
        <v>38934</v>
      </c>
      <c r="E34" s="34">
        <f>VLOOKUP(B34,[1]Sheet1!B$4:L$8446,4,0)</f>
        <v>79</v>
      </c>
      <c r="F34" s="34">
        <f>VLOOKUP(B34,[1]Sheet1!B$4:F$8446,5,0)</f>
        <v>79</v>
      </c>
      <c r="G34" s="34">
        <f>VLOOKUP(B34,[1]Sheet1!B$4:J$8446,6,0)</f>
        <v>79</v>
      </c>
      <c r="H34" s="34">
        <f>VLOOKUP(B34,[1]Sheet1!B$4:H$8446,7,0)</f>
        <v>79</v>
      </c>
      <c r="I34" s="35" t="str">
        <f t="shared" si="0"/>
        <v>Khá</v>
      </c>
      <c r="J34" s="34">
        <f>VLOOKUP(B34,[1]Sheet1!B$4:K$8446,9,0)</f>
        <v>79</v>
      </c>
      <c r="K34" s="35" t="str">
        <f t="shared" si="1"/>
        <v>Khá</v>
      </c>
    </row>
    <row r="35" spans="1:11" ht="15.75" x14ac:dyDescent="0.25">
      <c r="A35" s="5">
        <v>23</v>
      </c>
      <c r="B35" s="18" t="s">
        <v>690</v>
      </c>
      <c r="C35" s="17" t="s">
        <v>223</v>
      </c>
      <c r="D35" s="36">
        <v>38934</v>
      </c>
      <c r="E35" s="34">
        <f>VLOOKUP(B35,[1]Sheet1!B$4:L$8446,4,0)</f>
        <v>70</v>
      </c>
      <c r="F35" s="34">
        <f>VLOOKUP(B35,[1]Sheet1!B$4:F$8446,5,0)</f>
        <v>70</v>
      </c>
      <c r="G35" s="34">
        <f>VLOOKUP(B35,[1]Sheet1!B$4:J$8446,6,0)</f>
        <v>70</v>
      </c>
      <c r="H35" s="34">
        <f>VLOOKUP(B35,[1]Sheet1!B$4:H$8446,7,0)</f>
        <v>70</v>
      </c>
      <c r="I35" s="35" t="str">
        <f t="shared" si="0"/>
        <v>Khá</v>
      </c>
      <c r="J35" s="34">
        <f>VLOOKUP(B35,[1]Sheet1!B$4:K$8446,9,0)</f>
        <v>70</v>
      </c>
      <c r="K35" s="35" t="str">
        <f t="shared" si="1"/>
        <v>Khá</v>
      </c>
    </row>
    <row r="36" spans="1:11" ht="15.75" x14ac:dyDescent="0.25">
      <c r="A36" s="5">
        <v>24</v>
      </c>
      <c r="B36" s="18" t="s">
        <v>691</v>
      </c>
      <c r="C36" s="17" t="s">
        <v>224</v>
      </c>
      <c r="D36" s="36">
        <v>39007</v>
      </c>
      <c r="E36" s="34">
        <f>VLOOKUP(B36,[1]Sheet1!B$4:L$8446,4,0)</f>
        <v>70</v>
      </c>
      <c r="F36" s="34">
        <f>VLOOKUP(B36,[1]Sheet1!B$4:F$8446,5,0)</f>
        <v>77</v>
      </c>
      <c r="G36" s="34">
        <f>VLOOKUP(B36,[1]Sheet1!B$4:J$8446,6,0)</f>
        <v>77</v>
      </c>
      <c r="H36" s="34">
        <f>VLOOKUP(B36,[1]Sheet1!B$4:H$8446,7,0)</f>
        <v>77</v>
      </c>
      <c r="I36" s="35" t="str">
        <f t="shared" si="0"/>
        <v>Khá</v>
      </c>
      <c r="J36" s="34">
        <f>VLOOKUP(B36,[1]Sheet1!B$4:K$8446,9,0)</f>
        <v>77</v>
      </c>
      <c r="K36" s="35" t="str">
        <f t="shared" si="1"/>
        <v>Khá</v>
      </c>
    </row>
    <row r="37" spans="1:11" ht="15.75" x14ac:dyDescent="0.25">
      <c r="A37" s="5">
        <v>25</v>
      </c>
      <c r="B37" s="18" t="s">
        <v>692</v>
      </c>
      <c r="C37" s="17" t="s">
        <v>225</v>
      </c>
      <c r="D37" s="36">
        <v>38419</v>
      </c>
      <c r="E37" s="34">
        <f>VLOOKUP(B37,[1]Sheet1!B$4:L$8446,4,0)</f>
        <v>77</v>
      </c>
      <c r="F37" s="34">
        <f>VLOOKUP(B37,[1]Sheet1!B$4:F$8446,5,0)</f>
        <v>77</v>
      </c>
      <c r="G37" s="34">
        <f>VLOOKUP(B37,[1]Sheet1!B$4:J$8446,6,0)</f>
        <v>77</v>
      </c>
      <c r="H37" s="34">
        <f>VLOOKUP(B37,[1]Sheet1!B$4:H$8446,7,0)</f>
        <v>77</v>
      </c>
      <c r="I37" s="35" t="str">
        <f t="shared" si="0"/>
        <v>Khá</v>
      </c>
      <c r="J37" s="34">
        <f>VLOOKUP(B37,[1]Sheet1!B$4:K$8446,9,0)</f>
        <v>77</v>
      </c>
      <c r="K37" s="35" t="str">
        <f t="shared" si="1"/>
        <v>Khá</v>
      </c>
    </row>
    <row r="38" spans="1:11" ht="15.75" x14ac:dyDescent="0.25">
      <c r="A38" s="5">
        <v>26</v>
      </c>
      <c r="B38" s="18" t="s">
        <v>693</v>
      </c>
      <c r="C38" s="17" t="s">
        <v>104</v>
      </c>
      <c r="D38" s="36">
        <v>38834</v>
      </c>
      <c r="E38" s="34">
        <f>VLOOKUP(B38,[1]Sheet1!B$4:L$8446,4,0)</f>
        <v>89</v>
      </c>
      <c r="F38" s="34">
        <f>VLOOKUP(B38,[1]Sheet1!B$4:F$8446,5,0)</f>
        <v>89</v>
      </c>
      <c r="G38" s="34">
        <f>VLOOKUP(B38,[1]Sheet1!B$4:J$8446,6,0)</f>
        <v>89</v>
      </c>
      <c r="H38" s="34">
        <f>VLOOKUP(B38,[1]Sheet1!B$4:H$8446,7,0)</f>
        <v>89</v>
      </c>
      <c r="I38" s="35" t="str">
        <f t="shared" si="0"/>
        <v>Tốt</v>
      </c>
      <c r="J38" s="34">
        <f>VLOOKUP(B38,[1]Sheet1!B$4:K$8446,9,0)</f>
        <v>89</v>
      </c>
      <c r="K38" s="35" t="str">
        <f t="shared" si="1"/>
        <v>Tốt</v>
      </c>
    </row>
    <row r="39" spans="1:11" ht="15.75" x14ac:dyDescent="0.25">
      <c r="A39" s="5">
        <v>27</v>
      </c>
      <c r="B39" s="18" t="s">
        <v>694</v>
      </c>
      <c r="C39" s="17" t="s">
        <v>226</v>
      </c>
      <c r="D39" s="36">
        <v>39081</v>
      </c>
      <c r="E39" s="34">
        <f>VLOOKUP(B39,[1]Sheet1!B$4:L$8446,4,0)</f>
        <v>82</v>
      </c>
      <c r="F39" s="34">
        <f>VLOOKUP(B39,[1]Sheet1!B$4:F$8446,5,0)</f>
        <v>82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5">
        <v>28</v>
      </c>
      <c r="B40" s="18" t="s">
        <v>695</v>
      </c>
      <c r="C40" s="17" t="s">
        <v>227</v>
      </c>
      <c r="D40" s="36">
        <v>38759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5">
        <v>29</v>
      </c>
      <c r="B41" s="18" t="s">
        <v>696</v>
      </c>
      <c r="C41" s="17" t="s">
        <v>228</v>
      </c>
      <c r="D41" s="36">
        <v>39003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5">
        <v>30</v>
      </c>
      <c r="B42" s="18" t="s">
        <v>697</v>
      </c>
      <c r="C42" s="17" t="s">
        <v>229</v>
      </c>
      <c r="D42" s="36">
        <v>38867</v>
      </c>
      <c r="E42" s="34">
        <f>VLOOKUP(B42,[1]Sheet1!B$4:L$8446,4,0)</f>
        <v>80</v>
      </c>
      <c r="F42" s="34">
        <f>VLOOKUP(B42,[1]Sheet1!B$4:F$8446,5,0)</f>
        <v>80</v>
      </c>
      <c r="G42" s="34">
        <f>VLOOKUP(B42,[1]Sheet1!B$4:J$8446,6,0)</f>
        <v>80</v>
      </c>
      <c r="H42" s="34">
        <f>VLOOKUP(B42,[1]Sheet1!B$4:H$8446,7,0)</f>
        <v>80</v>
      </c>
      <c r="I42" s="35" t="str">
        <f t="shared" si="0"/>
        <v>Tốt</v>
      </c>
      <c r="J42" s="34">
        <f>VLOOKUP(B42,[1]Sheet1!B$4:K$8446,9,0)</f>
        <v>80</v>
      </c>
      <c r="K42" s="35" t="str">
        <f t="shared" si="1"/>
        <v>Tốt</v>
      </c>
    </row>
    <row r="43" spans="1:11" ht="15.75" x14ac:dyDescent="0.25">
      <c r="A43" s="5">
        <v>31</v>
      </c>
      <c r="B43" s="18" t="s">
        <v>698</v>
      </c>
      <c r="C43" s="17" t="s">
        <v>230</v>
      </c>
      <c r="D43" s="36">
        <v>38833</v>
      </c>
      <c r="E43" s="34">
        <f>VLOOKUP(B43,[1]Sheet1!B$4:L$8446,4,0)</f>
        <v>82</v>
      </c>
      <c r="F43" s="34">
        <f>VLOOKUP(B43,[1]Sheet1!B$4:F$8446,5,0)</f>
        <v>82</v>
      </c>
      <c r="G43" s="34">
        <f>VLOOKUP(B43,[1]Sheet1!B$4:J$8446,6,0)</f>
        <v>82</v>
      </c>
      <c r="H43" s="34">
        <f>VLOOKUP(B43,[1]Sheet1!B$4:H$8446,7,0)</f>
        <v>82</v>
      </c>
      <c r="I43" s="35" t="str">
        <f t="shared" si="0"/>
        <v>Tốt</v>
      </c>
      <c r="J43" s="34">
        <f>VLOOKUP(B43,[1]Sheet1!B$4:K$8446,9,0)</f>
        <v>82</v>
      </c>
      <c r="K43" s="35" t="str">
        <f t="shared" si="1"/>
        <v>Tốt</v>
      </c>
    </row>
    <row r="44" spans="1:11" ht="15.75" x14ac:dyDescent="0.25">
      <c r="A44" s="5">
        <v>32</v>
      </c>
      <c r="B44" s="18" t="s">
        <v>699</v>
      </c>
      <c r="C44" s="17" t="s">
        <v>231</v>
      </c>
      <c r="D44" s="36">
        <v>38765</v>
      </c>
      <c r="E44" s="34">
        <f>VLOOKUP(B44,[1]Sheet1!B$4:L$8446,4,0)</f>
        <v>77</v>
      </c>
      <c r="F44" s="34">
        <f>VLOOKUP(B44,[1]Sheet1!B$4:F$8446,5,0)</f>
        <v>79</v>
      </c>
      <c r="G44" s="34">
        <f>VLOOKUP(B44,[1]Sheet1!B$4:J$8446,6,0)</f>
        <v>79</v>
      </c>
      <c r="H44" s="34">
        <f>VLOOKUP(B44,[1]Sheet1!B$4:H$8446,7,0)</f>
        <v>79</v>
      </c>
      <c r="I44" s="35" t="str">
        <f t="shared" si="0"/>
        <v>Khá</v>
      </c>
      <c r="J44" s="34">
        <f>VLOOKUP(B44,[1]Sheet1!B$4:K$8446,9,0)</f>
        <v>79</v>
      </c>
      <c r="K44" s="35" t="str">
        <f t="shared" si="1"/>
        <v>Khá</v>
      </c>
    </row>
    <row r="45" spans="1:11" ht="15.75" x14ac:dyDescent="0.25">
      <c r="A45" s="5">
        <v>33</v>
      </c>
      <c r="B45" s="18" t="s">
        <v>700</v>
      </c>
      <c r="C45" s="17" t="s">
        <v>232</v>
      </c>
      <c r="D45" s="36">
        <v>38948</v>
      </c>
      <c r="E45" s="34">
        <f>VLOOKUP(B45,[1]Sheet1!B$4:L$8446,4,0)</f>
        <v>88</v>
      </c>
      <c r="F45" s="34">
        <f>VLOOKUP(B45,[1]Sheet1!B$4:F$8446,5,0)</f>
        <v>82</v>
      </c>
      <c r="G45" s="34">
        <f>VLOOKUP(B45,[1]Sheet1!B$4:J$8446,6,0)</f>
        <v>82</v>
      </c>
      <c r="H45" s="34">
        <f>VLOOKUP(B45,[1]Sheet1!B$4:H$8446,7,0)</f>
        <v>82</v>
      </c>
      <c r="I45" s="35" t="str">
        <f t="shared" si="0"/>
        <v>Tốt</v>
      </c>
      <c r="J45" s="34">
        <f>VLOOKUP(B45,[1]Sheet1!B$4:K$8446,9,0)</f>
        <v>82</v>
      </c>
      <c r="K45" s="35" t="str">
        <f t="shared" si="1"/>
        <v>Tốt</v>
      </c>
    </row>
    <row r="46" spans="1:11" ht="15.75" x14ac:dyDescent="0.25">
      <c r="A46" s="5">
        <v>34</v>
      </c>
      <c r="B46" s="18" t="s">
        <v>701</v>
      </c>
      <c r="C46" s="17" t="s">
        <v>233</v>
      </c>
      <c r="D46" s="36">
        <v>38762</v>
      </c>
      <c r="E46" s="34">
        <f>VLOOKUP(B46,[1]Sheet1!B$4:L$8446,4,0)</f>
        <v>70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5">
        <v>35</v>
      </c>
      <c r="B47" s="18" t="s">
        <v>702</v>
      </c>
      <c r="C47" s="17" t="s">
        <v>234</v>
      </c>
      <c r="D47" s="36">
        <v>38928</v>
      </c>
      <c r="E47" s="34">
        <f>VLOOKUP(B47,[1]Sheet1!B$4:L$8446,4,0)</f>
        <v>94</v>
      </c>
      <c r="F47" s="34">
        <f>VLOOKUP(B47,[1]Sheet1!B$4:F$8446,5,0)</f>
        <v>94</v>
      </c>
      <c r="G47" s="34">
        <f>VLOOKUP(B47,[1]Sheet1!B$4:J$8446,6,0)</f>
        <v>94</v>
      </c>
      <c r="H47" s="34">
        <f>VLOOKUP(B47,[1]Sheet1!B$4:H$8446,7,0)</f>
        <v>94</v>
      </c>
      <c r="I47" s="35" t="str">
        <f t="shared" si="0"/>
        <v>Xuất sắc</v>
      </c>
      <c r="J47" s="34">
        <f>VLOOKUP(B47,[1]Sheet1!B$4:K$8446,9,0)</f>
        <v>94</v>
      </c>
      <c r="K47" s="35" t="str">
        <f t="shared" si="1"/>
        <v>Xuất sắc</v>
      </c>
    </row>
    <row r="48" spans="1:11" ht="15.75" x14ac:dyDescent="0.25">
      <c r="A48" s="5">
        <v>36</v>
      </c>
      <c r="B48" s="18" t="s">
        <v>703</v>
      </c>
      <c r="C48" s="17" t="s">
        <v>235</v>
      </c>
      <c r="D48" s="36">
        <v>38817</v>
      </c>
      <c r="E48" s="34">
        <f>VLOOKUP(B48,[1]Sheet1!B$4:L$8446,4,0)</f>
        <v>82</v>
      </c>
      <c r="F48" s="34">
        <f>VLOOKUP(B48,[1]Sheet1!B$4:F$8446,5,0)</f>
        <v>79</v>
      </c>
      <c r="G48" s="34">
        <f>VLOOKUP(B48,[1]Sheet1!B$4:J$8446,6,0)</f>
        <v>79</v>
      </c>
      <c r="H48" s="34">
        <f>VLOOKUP(B48,[1]Sheet1!B$4:H$8446,7,0)</f>
        <v>79</v>
      </c>
      <c r="I48" s="35" t="str">
        <f t="shared" si="0"/>
        <v>Khá</v>
      </c>
      <c r="J48" s="34">
        <f>VLOOKUP(B48,[1]Sheet1!B$4:K$8446,9,0)</f>
        <v>79</v>
      </c>
      <c r="K48" s="35" t="str">
        <f t="shared" si="1"/>
        <v>Khá</v>
      </c>
    </row>
    <row r="49" spans="1:11" ht="15.75" x14ac:dyDescent="0.25">
      <c r="A49" s="5">
        <v>37</v>
      </c>
      <c r="B49" s="18" t="s">
        <v>704</v>
      </c>
      <c r="C49" s="17" t="s">
        <v>236</v>
      </c>
      <c r="D49" s="36">
        <v>38828</v>
      </c>
      <c r="E49" s="34">
        <f>VLOOKUP(B49,[1]Sheet1!B$4:L$8446,4,0)</f>
        <v>82</v>
      </c>
      <c r="F49" s="34">
        <f>VLOOKUP(B49,[1]Sheet1!B$4:F$8446,5,0)</f>
        <v>82</v>
      </c>
      <c r="G49" s="34">
        <f>VLOOKUP(B49,[1]Sheet1!B$4:J$8446,6,0)</f>
        <v>82</v>
      </c>
      <c r="H49" s="34">
        <f>VLOOKUP(B49,[1]Sheet1!B$4:H$8446,7,0)</f>
        <v>82</v>
      </c>
      <c r="I49" s="35" t="str">
        <f t="shared" si="0"/>
        <v>Tốt</v>
      </c>
      <c r="J49" s="34">
        <f>VLOOKUP(B49,[1]Sheet1!B$4:K$8446,9,0)</f>
        <v>82</v>
      </c>
      <c r="K49" s="35" t="str">
        <f t="shared" si="1"/>
        <v>Tốt</v>
      </c>
    </row>
    <row r="50" spans="1:11" ht="15.75" x14ac:dyDescent="0.25">
      <c r="A50" s="5">
        <v>38</v>
      </c>
      <c r="B50" s="18" t="s">
        <v>705</v>
      </c>
      <c r="C50" s="17" t="s">
        <v>237</v>
      </c>
      <c r="D50" s="36">
        <v>38591</v>
      </c>
      <c r="E50" s="34">
        <f>VLOOKUP(B50,[1]Sheet1!B$4:L$8446,4,0)</f>
        <v>84</v>
      </c>
      <c r="F50" s="34">
        <f>VLOOKUP(B50,[1]Sheet1!B$4:F$8446,5,0)</f>
        <v>84</v>
      </c>
      <c r="G50" s="34">
        <f>VLOOKUP(B50,[1]Sheet1!B$4:J$8446,6,0)</f>
        <v>84</v>
      </c>
      <c r="H50" s="34">
        <f>VLOOKUP(B50,[1]Sheet1!B$4:H$8446,7,0)</f>
        <v>84</v>
      </c>
      <c r="I50" s="35" t="str">
        <f t="shared" si="0"/>
        <v>Tốt</v>
      </c>
      <c r="J50" s="34">
        <f>VLOOKUP(B50,[1]Sheet1!B$4:K$8446,9,0)</f>
        <v>84</v>
      </c>
      <c r="K50" s="35" t="str">
        <f t="shared" si="1"/>
        <v>Tốt</v>
      </c>
    </row>
    <row r="51" spans="1:11" ht="15.75" x14ac:dyDescent="0.25">
      <c r="A51" s="5">
        <v>39</v>
      </c>
      <c r="B51" s="18" t="s">
        <v>706</v>
      </c>
      <c r="C51" s="17" t="s">
        <v>238</v>
      </c>
      <c r="D51" s="36">
        <v>38922</v>
      </c>
      <c r="E51" s="34">
        <f>VLOOKUP(B51,[1]Sheet1!B$4:L$8446,4,0)</f>
        <v>90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5">
        <v>40</v>
      </c>
      <c r="B52" s="18" t="s">
        <v>707</v>
      </c>
      <c r="C52" s="17" t="s">
        <v>239</v>
      </c>
      <c r="D52" s="36">
        <v>38832</v>
      </c>
      <c r="E52" s="34">
        <f>VLOOKUP(B52,[1]Sheet1!B$4:L$8446,4,0)</f>
        <v>72</v>
      </c>
      <c r="F52" s="34">
        <f>VLOOKUP(B52,[1]Sheet1!B$4:F$8446,5,0)</f>
        <v>82</v>
      </c>
      <c r="G52" s="34">
        <f>VLOOKUP(B52,[1]Sheet1!B$4:J$8446,6,0)</f>
        <v>82</v>
      </c>
      <c r="H52" s="34">
        <f>VLOOKUP(B52,[1]Sheet1!B$4:H$8446,7,0)</f>
        <v>82</v>
      </c>
      <c r="I52" s="35" t="str">
        <f t="shared" si="0"/>
        <v>Tốt</v>
      </c>
      <c r="J52" s="34">
        <f>VLOOKUP(B52,[1]Sheet1!B$4:K$8446,9,0)</f>
        <v>82</v>
      </c>
      <c r="K52" s="35" t="str">
        <f t="shared" si="1"/>
        <v>Tốt</v>
      </c>
    </row>
    <row r="53" spans="1:11" ht="15.75" x14ac:dyDescent="0.25">
      <c r="A53" s="5">
        <v>41</v>
      </c>
      <c r="B53" s="18" t="s">
        <v>708</v>
      </c>
      <c r="C53" s="17" t="s">
        <v>240</v>
      </c>
      <c r="D53" s="36">
        <v>38726</v>
      </c>
      <c r="E53" s="34">
        <f>VLOOKUP(B53,[1]Sheet1!B$4:L$8446,4,0)</f>
        <v>92</v>
      </c>
      <c r="F53" s="34">
        <f>VLOOKUP(B53,[1]Sheet1!B$4:F$8446,5,0)</f>
        <v>92</v>
      </c>
      <c r="G53" s="34">
        <f>VLOOKUP(B53,[1]Sheet1!B$4:J$8446,6,0)</f>
        <v>92</v>
      </c>
      <c r="H53" s="34">
        <f>VLOOKUP(B53,[1]Sheet1!B$4:H$8446,7,0)</f>
        <v>92</v>
      </c>
      <c r="I53" s="35" t="str">
        <f t="shared" si="0"/>
        <v>Xuất sắc</v>
      </c>
      <c r="J53" s="34">
        <f>VLOOKUP(B53,[1]Sheet1!B$4:K$8446,9,0)</f>
        <v>92</v>
      </c>
      <c r="K53" s="35" t="str">
        <f t="shared" si="1"/>
        <v>Xuất sắc</v>
      </c>
    </row>
    <row r="54" spans="1:11" ht="15.75" x14ac:dyDescent="0.25">
      <c r="A54" s="5">
        <v>42</v>
      </c>
      <c r="B54" s="18" t="s">
        <v>709</v>
      </c>
      <c r="C54" s="17" t="s">
        <v>241</v>
      </c>
      <c r="D54" s="36">
        <v>39011</v>
      </c>
      <c r="E54" s="34">
        <f>VLOOKUP(B54,[1]Sheet1!B$4:L$8446,4,0)</f>
        <v>84</v>
      </c>
      <c r="F54" s="34">
        <f>VLOOKUP(B54,[1]Sheet1!B$4:F$8446,5,0)</f>
        <v>81</v>
      </c>
      <c r="G54" s="34">
        <f>VLOOKUP(B54,[1]Sheet1!B$4:J$8446,6,0)</f>
        <v>81</v>
      </c>
      <c r="H54" s="34">
        <f>VLOOKUP(B54,[1]Sheet1!B$4:H$8446,7,0)</f>
        <v>81</v>
      </c>
      <c r="I54" s="35" t="str">
        <f t="shared" si="0"/>
        <v>Tốt</v>
      </c>
      <c r="J54" s="34">
        <f>VLOOKUP(B54,[1]Sheet1!B$4:K$8446,9,0)</f>
        <v>81</v>
      </c>
      <c r="K54" s="35" t="str">
        <f t="shared" si="1"/>
        <v>Tốt</v>
      </c>
    </row>
    <row r="55" spans="1:11" ht="15.75" x14ac:dyDescent="0.25">
      <c r="A55" s="5">
        <v>43</v>
      </c>
      <c r="B55" s="18" t="s">
        <v>710</v>
      </c>
      <c r="C55" s="17" t="s">
        <v>242</v>
      </c>
      <c r="D55" s="36">
        <v>38791</v>
      </c>
      <c r="E55" s="34">
        <f>VLOOKUP(B55,[1]Sheet1!B$4:L$8446,4,0)</f>
        <v>72</v>
      </c>
      <c r="F55" s="34">
        <f>VLOOKUP(B55,[1]Sheet1!B$4:F$8446,5,0)</f>
        <v>85</v>
      </c>
      <c r="G55" s="34">
        <f>VLOOKUP(B55,[1]Sheet1!B$4:J$8446,6,0)</f>
        <v>82</v>
      </c>
      <c r="H55" s="34">
        <f>VLOOKUP(B55,[1]Sheet1!B$4:H$8446,7,0)</f>
        <v>82</v>
      </c>
      <c r="I55" s="35" t="str">
        <f t="shared" si="0"/>
        <v>Tốt</v>
      </c>
      <c r="J55" s="34">
        <f>VLOOKUP(B55,[1]Sheet1!B$4:K$8446,9,0)</f>
        <v>82</v>
      </c>
      <c r="K55" s="35" t="str">
        <f t="shared" si="1"/>
        <v>Tốt</v>
      </c>
    </row>
    <row r="56" spans="1:11" ht="15.75" x14ac:dyDescent="0.25">
      <c r="A56" s="5">
        <v>44</v>
      </c>
      <c r="B56" s="18" t="s">
        <v>711</v>
      </c>
      <c r="C56" s="17" t="s">
        <v>243</v>
      </c>
      <c r="D56" s="36">
        <v>38765</v>
      </c>
      <c r="E56" s="34">
        <f>VLOOKUP(B56,[1]Sheet1!B$4:L$8446,4,0)</f>
        <v>74</v>
      </c>
      <c r="F56" s="34">
        <f>VLOOKUP(B56,[1]Sheet1!B$4:F$8446,5,0)</f>
        <v>84</v>
      </c>
      <c r="G56" s="34">
        <f>VLOOKUP(B56,[1]Sheet1!B$4:J$8446,6,0)</f>
        <v>84</v>
      </c>
      <c r="H56" s="34">
        <f>VLOOKUP(B56,[1]Sheet1!B$4:H$8446,7,0)</f>
        <v>84</v>
      </c>
      <c r="I56" s="35" t="str">
        <f t="shared" si="0"/>
        <v>Tốt</v>
      </c>
      <c r="J56" s="34">
        <f>VLOOKUP(B56,[1]Sheet1!B$4:K$8446,9,0)</f>
        <v>84</v>
      </c>
      <c r="K56" s="35" t="str">
        <f t="shared" si="1"/>
        <v>Tốt</v>
      </c>
    </row>
    <row r="57" spans="1:11" ht="15.75" x14ac:dyDescent="0.25">
      <c r="A57" s="5">
        <v>45</v>
      </c>
      <c r="B57" s="18" t="s">
        <v>712</v>
      </c>
      <c r="C57" s="17" t="s">
        <v>244</v>
      </c>
      <c r="D57" s="36">
        <v>38979</v>
      </c>
      <c r="E57" s="34">
        <f>VLOOKUP(B57,[1]Sheet1!B$4:L$8446,4,0)</f>
        <v>81</v>
      </c>
      <c r="F57" s="34">
        <f>VLOOKUP(B57,[1]Sheet1!B$4:F$8446,5,0)</f>
        <v>81</v>
      </c>
      <c r="G57" s="34">
        <f>VLOOKUP(B57,[1]Sheet1!B$4:J$8446,6,0)</f>
        <v>81</v>
      </c>
      <c r="H57" s="34">
        <f>VLOOKUP(B57,[1]Sheet1!B$4:H$8446,7,0)</f>
        <v>81</v>
      </c>
      <c r="I57" s="35" t="str">
        <f t="shared" si="0"/>
        <v>Tốt</v>
      </c>
      <c r="J57" s="34">
        <f>VLOOKUP(B57,[1]Sheet1!B$4:K$8446,9,0)</f>
        <v>81</v>
      </c>
      <c r="K57" s="35" t="str">
        <f t="shared" si="1"/>
        <v>Tốt</v>
      </c>
    </row>
    <row r="59" spans="1:11" x14ac:dyDescent="0.25">
      <c r="A59" s="41" t="s">
        <v>283</v>
      </c>
      <c r="B59" s="41"/>
      <c r="C59" s="41"/>
      <c r="D59" s="41"/>
    </row>
  </sheetData>
  <mergeCells count="19">
    <mergeCell ref="E10:E12"/>
    <mergeCell ref="F10:F12"/>
    <mergeCell ref="G10:G12"/>
    <mergeCell ref="A6:K6"/>
    <mergeCell ref="A59:D5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C21D-0079-441B-A9E4-9A9EF1B49CF6}">
  <dimension ref="A1:K50"/>
  <sheetViews>
    <sheetView tabSelected="1" topLeftCell="A18" workbookViewId="0">
      <selection activeCell="L46" sqref="L46"/>
    </sheetView>
  </sheetViews>
  <sheetFormatPr defaultColWidth="17.125" defaultRowHeight="15" x14ac:dyDescent="0.25"/>
  <cols>
    <col min="1" max="1" width="4.75" style="19" bestFit="1" customWidth="1"/>
    <col min="2" max="2" width="8.875" style="19" bestFit="1" customWidth="1"/>
    <col min="3" max="3" width="22.375" style="1" customWidth="1"/>
    <col min="4" max="4" width="9.875" style="1" bestFit="1" customWidth="1"/>
    <col min="5" max="5" width="6.875" style="19" bestFit="1" customWidth="1"/>
    <col min="6" max="6" width="5.375" style="19" bestFit="1" customWidth="1"/>
    <col min="7" max="7" width="6.62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1117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15.75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1081</v>
      </c>
      <c r="C13" s="17" t="s">
        <v>164</v>
      </c>
      <c r="D13" s="36">
        <v>39030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48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48" si="1">IF(J13&gt;=90,"Xuất sắc",IF(J13&gt;=80,"Tốt", IF(J13&gt;=65,"Khá",IF(J13&gt;=50,"Trung bình", IF(J13&gt;=35, "Yếu", "Kém")))))</f>
        <v>Tốt</v>
      </c>
    </row>
    <row r="14" spans="1:11" ht="15.75" x14ac:dyDescent="0.25">
      <c r="A14" s="5">
        <v>2</v>
      </c>
      <c r="B14" s="18" t="s">
        <v>1082</v>
      </c>
      <c r="C14" s="17" t="s">
        <v>165</v>
      </c>
      <c r="D14" s="36">
        <v>38779</v>
      </c>
      <c r="E14" s="34">
        <f>VLOOKUP(B14,[1]Sheet1!B$4:L$8446,4,0)</f>
        <v>71</v>
      </c>
      <c r="F14" s="34">
        <f>VLOOKUP(B14,[1]Sheet1!B$4:F$8446,5,0)</f>
        <v>81</v>
      </c>
      <c r="G14" s="34">
        <f>VLOOKUP(B14,[1]Sheet1!B$4:J$8446,6,0)</f>
        <v>81</v>
      </c>
      <c r="H14" s="34">
        <f>VLOOKUP(B14,[1]Sheet1!B$4:H$8446,7,0)</f>
        <v>81</v>
      </c>
      <c r="I14" s="35" t="str">
        <f t="shared" si="0"/>
        <v>Tốt</v>
      </c>
      <c r="J14" s="34">
        <f>VLOOKUP(B14,[1]Sheet1!B$4:K$8446,9,0)</f>
        <v>81</v>
      </c>
      <c r="K14" s="35" t="str">
        <f t="shared" si="1"/>
        <v>Tốt</v>
      </c>
    </row>
    <row r="15" spans="1:11" ht="15.75" x14ac:dyDescent="0.25">
      <c r="A15" s="5">
        <v>3</v>
      </c>
      <c r="B15" s="18" t="s">
        <v>1083</v>
      </c>
      <c r="C15" s="17" t="s">
        <v>166</v>
      </c>
      <c r="D15" s="36">
        <v>38919</v>
      </c>
      <c r="E15" s="34">
        <f>VLOOKUP(B15,[1]Sheet1!B$4:L$8446,4,0)</f>
        <v>95</v>
      </c>
      <c r="F15" s="34">
        <f>VLOOKUP(B15,[1]Sheet1!B$4:F$8446,5,0)</f>
        <v>95</v>
      </c>
      <c r="G15" s="34">
        <f>VLOOKUP(B15,[1]Sheet1!B$4:J$8446,6,0)</f>
        <v>95</v>
      </c>
      <c r="H15" s="34">
        <f>VLOOKUP(B15,[1]Sheet1!B$4:H$8446,7,0)</f>
        <v>95</v>
      </c>
      <c r="I15" s="35" t="str">
        <f t="shared" si="0"/>
        <v>Xuất sắc</v>
      </c>
      <c r="J15" s="34">
        <f>VLOOKUP(B15,[1]Sheet1!B$4:K$8446,9,0)</f>
        <v>95</v>
      </c>
      <c r="K15" s="35" t="str">
        <f t="shared" si="1"/>
        <v>Xuất sắc</v>
      </c>
    </row>
    <row r="16" spans="1:11" ht="15.75" x14ac:dyDescent="0.25">
      <c r="A16" s="5">
        <v>4</v>
      </c>
      <c r="B16" s="18" t="s">
        <v>1084</v>
      </c>
      <c r="C16" s="17" t="s">
        <v>167</v>
      </c>
      <c r="D16" s="36">
        <v>39057</v>
      </c>
      <c r="E16" s="34">
        <f>VLOOKUP(B16,[1]Sheet1!B$4:L$8446,4,0)</f>
        <v>80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5">
        <v>5</v>
      </c>
      <c r="B17" s="18" t="s">
        <v>1085</v>
      </c>
      <c r="C17" s="17" t="s">
        <v>171</v>
      </c>
      <c r="D17" s="36">
        <v>39008</v>
      </c>
      <c r="E17" s="34">
        <f>VLOOKUP(B17,[1]Sheet1!B$4:L$8446,4,0)</f>
        <v>80</v>
      </c>
      <c r="F17" s="34">
        <f>VLOOKUP(B17,[1]Sheet1!B$4:F$8446,5,0)</f>
        <v>96</v>
      </c>
      <c r="G17" s="34">
        <f>VLOOKUP(B17,[1]Sheet1!B$4:J$8446,6,0)</f>
        <v>96</v>
      </c>
      <c r="H17" s="34">
        <f>VLOOKUP(B17,[1]Sheet1!B$4:H$8446,7,0)</f>
        <v>96</v>
      </c>
      <c r="I17" s="35" t="str">
        <f t="shared" si="0"/>
        <v>Xuất sắc</v>
      </c>
      <c r="J17" s="34">
        <f>VLOOKUP(B17,[1]Sheet1!B$4:K$8446,9,0)</f>
        <v>96</v>
      </c>
      <c r="K17" s="35" t="str">
        <f t="shared" si="1"/>
        <v>Xuất sắc</v>
      </c>
    </row>
    <row r="18" spans="1:11" ht="15.75" x14ac:dyDescent="0.25">
      <c r="A18" s="5">
        <v>6</v>
      </c>
      <c r="B18" s="18" t="s">
        <v>1086</v>
      </c>
      <c r="C18" s="17" t="s">
        <v>173</v>
      </c>
      <c r="D18" s="36">
        <v>38950</v>
      </c>
      <c r="E18" s="34">
        <f>VLOOKUP(B18,[1]Sheet1!B$4:L$8446,4,0)</f>
        <v>92</v>
      </c>
      <c r="F18" s="34">
        <f>VLOOKUP(B18,[1]Sheet1!B$4:F$8446,5,0)</f>
        <v>92</v>
      </c>
      <c r="G18" s="34">
        <f>VLOOKUP(B18,[1]Sheet1!B$4:J$8446,6,0)</f>
        <v>92</v>
      </c>
      <c r="H18" s="34">
        <f>VLOOKUP(B18,[1]Sheet1!B$4:H$8446,7,0)</f>
        <v>92</v>
      </c>
      <c r="I18" s="35" t="str">
        <f t="shared" si="0"/>
        <v>Xuất sắc</v>
      </c>
      <c r="J18" s="34">
        <f>VLOOKUP(B18,[1]Sheet1!B$4:K$8446,9,0)</f>
        <v>92</v>
      </c>
      <c r="K18" s="35" t="str">
        <f t="shared" si="1"/>
        <v>Xuất sắc</v>
      </c>
    </row>
    <row r="19" spans="1:11" ht="15.75" x14ac:dyDescent="0.25">
      <c r="A19" s="5">
        <v>7</v>
      </c>
      <c r="B19" s="18" t="s">
        <v>1087</v>
      </c>
      <c r="C19" s="17" t="s">
        <v>172</v>
      </c>
      <c r="D19" s="36">
        <v>39060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5">
        <v>8</v>
      </c>
      <c r="B20" s="18" t="s">
        <v>1088</v>
      </c>
      <c r="C20" s="17" t="s">
        <v>169</v>
      </c>
      <c r="D20" s="36">
        <v>39030</v>
      </c>
      <c r="E20" s="34">
        <f>VLOOKUP(B20,[1]Sheet1!B$4:L$8446,4,0)</f>
        <v>100</v>
      </c>
      <c r="F20" s="34">
        <f>VLOOKUP(B20,[1]Sheet1!B$4:F$8446,5,0)</f>
        <v>100</v>
      </c>
      <c r="G20" s="34">
        <f>VLOOKUP(B20,[1]Sheet1!B$4:J$8446,6,0)</f>
        <v>100</v>
      </c>
      <c r="H20" s="34">
        <f>VLOOKUP(B20,[1]Sheet1!B$4:H$8446,7,0)</f>
        <v>100</v>
      </c>
      <c r="I20" s="35" t="str">
        <f t="shared" si="0"/>
        <v>Xuất sắc</v>
      </c>
      <c r="J20" s="34">
        <f>VLOOKUP(B20,[1]Sheet1!B$4:K$8446,9,0)</f>
        <v>100</v>
      </c>
      <c r="K20" s="35" t="str">
        <f t="shared" si="1"/>
        <v>Xuất sắc</v>
      </c>
    </row>
    <row r="21" spans="1:11" ht="15.75" x14ac:dyDescent="0.25">
      <c r="A21" s="5">
        <v>9</v>
      </c>
      <c r="B21" s="18" t="s">
        <v>1089</v>
      </c>
      <c r="C21" s="17" t="s">
        <v>168</v>
      </c>
      <c r="D21" s="36">
        <v>38898</v>
      </c>
      <c r="E21" s="34">
        <f>VLOOKUP(B21,[1]Sheet1!B$4:L$8446,4,0)</f>
        <v>67</v>
      </c>
      <c r="F21" s="34">
        <f>VLOOKUP(B21,[1]Sheet1!B$4:F$8446,5,0)</f>
        <v>77</v>
      </c>
      <c r="G21" s="34">
        <f>VLOOKUP(B21,[1]Sheet1!B$4:J$8446,6,0)</f>
        <v>77</v>
      </c>
      <c r="H21" s="34">
        <f>VLOOKUP(B21,[1]Sheet1!B$4:H$8446,7,0)</f>
        <v>77</v>
      </c>
      <c r="I21" s="35" t="str">
        <f t="shared" si="0"/>
        <v>Khá</v>
      </c>
      <c r="J21" s="34">
        <f>VLOOKUP(B21,[1]Sheet1!B$4:K$8446,9,0)</f>
        <v>77</v>
      </c>
      <c r="K21" s="35" t="str">
        <f t="shared" si="1"/>
        <v>Khá</v>
      </c>
    </row>
    <row r="22" spans="1:11" ht="15.75" x14ac:dyDescent="0.25">
      <c r="A22" s="5">
        <v>10</v>
      </c>
      <c r="B22" s="18" t="s">
        <v>1090</v>
      </c>
      <c r="C22" s="17" t="s">
        <v>170</v>
      </c>
      <c r="D22" s="36">
        <v>38995</v>
      </c>
      <c r="E22" s="34">
        <f>VLOOKUP(B22,[1]Sheet1!B$4:L$8446,4,0)</f>
        <v>80</v>
      </c>
      <c r="F22" s="34">
        <f>VLOOKUP(B22,[1]Sheet1!B$4:F$8446,5,0)</f>
        <v>90</v>
      </c>
      <c r="G22" s="34">
        <f>VLOOKUP(B22,[1]Sheet1!B$4:J$8446,6,0)</f>
        <v>90</v>
      </c>
      <c r="H22" s="34">
        <f>VLOOKUP(B22,[1]Sheet1!B$4:H$8446,7,0)</f>
        <v>90</v>
      </c>
      <c r="I22" s="35" t="str">
        <f t="shared" si="0"/>
        <v>Xuất sắc</v>
      </c>
      <c r="J22" s="34">
        <f>VLOOKUP(B22,[1]Sheet1!B$4:K$8446,9,0)</f>
        <v>90</v>
      </c>
      <c r="K22" s="35" t="str">
        <f t="shared" si="1"/>
        <v>Xuất sắc</v>
      </c>
    </row>
    <row r="23" spans="1:11" ht="15.75" x14ac:dyDescent="0.25">
      <c r="A23" s="5">
        <v>11</v>
      </c>
      <c r="B23" s="18" t="s">
        <v>1091</v>
      </c>
      <c r="C23" s="17" t="s">
        <v>174</v>
      </c>
      <c r="D23" s="36">
        <v>39013</v>
      </c>
      <c r="E23" s="34">
        <f>VLOOKUP(B23,[1]Sheet1!B$4:L$8446,4,0)</f>
        <v>98</v>
      </c>
      <c r="F23" s="34">
        <f>VLOOKUP(B23,[1]Sheet1!B$4:F$8446,5,0)</f>
        <v>100</v>
      </c>
      <c r="G23" s="34">
        <f>VLOOKUP(B23,[1]Sheet1!B$4:J$8446,6,0)</f>
        <v>100</v>
      </c>
      <c r="H23" s="34">
        <f>VLOOKUP(B23,[1]Sheet1!B$4:H$8446,7,0)</f>
        <v>100</v>
      </c>
      <c r="I23" s="35" t="str">
        <f t="shared" si="0"/>
        <v>Xuất sắc</v>
      </c>
      <c r="J23" s="34">
        <f>VLOOKUP(B23,[1]Sheet1!B$4:K$8446,9,0)</f>
        <v>100</v>
      </c>
      <c r="K23" s="35" t="str">
        <f t="shared" si="1"/>
        <v>Xuất sắc</v>
      </c>
    </row>
    <row r="24" spans="1:11" ht="15.75" x14ac:dyDescent="0.25">
      <c r="A24" s="5">
        <v>12</v>
      </c>
      <c r="B24" s="18" t="s">
        <v>1092</v>
      </c>
      <c r="C24" s="17" t="s">
        <v>175</v>
      </c>
      <c r="D24" s="36">
        <v>38735</v>
      </c>
      <c r="E24" s="34">
        <f>VLOOKUP(B24,[1]Sheet1!B$4:L$8446,4,0)</f>
        <v>70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5">
        <v>13</v>
      </c>
      <c r="B25" s="18" t="s">
        <v>1093</v>
      </c>
      <c r="C25" s="17" t="s">
        <v>176</v>
      </c>
      <c r="D25" s="36">
        <v>39011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5">
        <v>14</v>
      </c>
      <c r="B26" s="18" t="s">
        <v>1094</v>
      </c>
      <c r="C26" s="17" t="s">
        <v>177</v>
      </c>
      <c r="D26" s="36">
        <v>39018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5">
        <v>15</v>
      </c>
      <c r="B27" s="18" t="s">
        <v>1095</v>
      </c>
      <c r="C27" s="17" t="s">
        <v>178</v>
      </c>
      <c r="D27" s="36">
        <v>38745</v>
      </c>
      <c r="E27" s="34">
        <f>VLOOKUP(B27,[1]Sheet1!B$4:L$8446,4,0)</f>
        <v>90</v>
      </c>
      <c r="F27" s="34">
        <f>VLOOKUP(B27,[1]Sheet1!B$4:F$8446,5,0)</f>
        <v>90</v>
      </c>
      <c r="G27" s="34">
        <f>VLOOKUP(B27,[1]Sheet1!B$4:J$8446,6,0)</f>
        <v>90</v>
      </c>
      <c r="H27" s="34">
        <f>VLOOKUP(B27,[1]Sheet1!B$4:H$8446,7,0)</f>
        <v>90</v>
      </c>
      <c r="I27" s="35" t="str">
        <f t="shared" si="0"/>
        <v>Xuất sắc</v>
      </c>
      <c r="J27" s="34">
        <f>VLOOKUP(B27,[1]Sheet1!B$4:K$8446,9,0)</f>
        <v>90</v>
      </c>
      <c r="K27" s="35" t="str">
        <f t="shared" si="1"/>
        <v>Xuất sắc</v>
      </c>
    </row>
    <row r="28" spans="1:11" ht="15.75" x14ac:dyDescent="0.25">
      <c r="A28" s="5">
        <v>16</v>
      </c>
      <c r="B28" s="18" t="s">
        <v>1096</v>
      </c>
      <c r="C28" s="17" t="s">
        <v>179</v>
      </c>
      <c r="D28" s="36">
        <v>38357</v>
      </c>
      <c r="E28" s="34">
        <f>VLOOKUP(B28,[1]Sheet1!B$4:L$8446,4,0)</f>
        <v>82</v>
      </c>
      <c r="F28" s="34">
        <f>VLOOKUP(B28,[1]Sheet1!B$4:F$8446,5,0)</f>
        <v>82</v>
      </c>
      <c r="G28" s="34">
        <f>VLOOKUP(B28,[1]Sheet1!B$4:J$8446,6,0)</f>
        <v>82</v>
      </c>
      <c r="H28" s="34">
        <f>VLOOKUP(B28,[1]Sheet1!B$4:H$8446,7,0)</f>
        <v>82</v>
      </c>
      <c r="I28" s="35" t="str">
        <f t="shared" si="0"/>
        <v>Tốt</v>
      </c>
      <c r="J28" s="34">
        <f>VLOOKUP(B28,[1]Sheet1!B$4:K$8446,9,0)</f>
        <v>82</v>
      </c>
      <c r="K28" s="35" t="str">
        <f t="shared" si="1"/>
        <v>Tốt</v>
      </c>
    </row>
    <row r="29" spans="1:11" ht="15.75" x14ac:dyDescent="0.25">
      <c r="A29" s="5">
        <v>17</v>
      </c>
      <c r="B29" s="18" t="s">
        <v>1097</v>
      </c>
      <c r="C29" s="17" t="s">
        <v>180</v>
      </c>
      <c r="D29" s="36">
        <v>38885</v>
      </c>
      <c r="E29" s="34">
        <f>VLOOKUP(B29,[1]Sheet1!B$4:L$8446,4,0)</f>
        <v>84</v>
      </c>
      <c r="F29" s="34">
        <f>VLOOKUP(B29,[1]Sheet1!B$4:F$8446,5,0)</f>
        <v>84</v>
      </c>
      <c r="G29" s="34">
        <f>VLOOKUP(B29,[1]Sheet1!B$4:J$8446,6,0)</f>
        <v>84</v>
      </c>
      <c r="H29" s="34">
        <f>VLOOKUP(B29,[1]Sheet1!B$4:H$8446,7,0)</f>
        <v>84</v>
      </c>
      <c r="I29" s="35" t="str">
        <f t="shared" si="0"/>
        <v>Tốt</v>
      </c>
      <c r="J29" s="34">
        <f>VLOOKUP(B29,[1]Sheet1!B$4:K$8446,9,0)</f>
        <v>84</v>
      </c>
      <c r="K29" s="35" t="str">
        <f t="shared" si="1"/>
        <v>Tốt</v>
      </c>
    </row>
    <row r="30" spans="1:11" ht="15.75" x14ac:dyDescent="0.25">
      <c r="A30" s="5">
        <v>18</v>
      </c>
      <c r="B30" s="18" t="s">
        <v>1098</v>
      </c>
      <c r="C30" s="17" t="s">
        <v>181</v>
      </c>
      <c r="D30" s="36">
        <v>38888</v>
      </c>
      <c r="E30" s="34">
        <f>VLOOKUP(B30,[1]Sheet1!B$4:L$8446,4,0)</f>
        <v>92</v>
      </c>
      <c r="F30" s="34">
        <f>VLOOKUP(B30,[1]Sheet1!B$4:F$8446,5,0)</f>
        <v>92</v>
      </c>
      <c r="G30" s="34">
        <f>VLOOKUP(B30,[1]Sheet1!B$4:J$8446,6,0)</f>
        <v>92</v>
      </c>
      <c r="H30" s="34">
        <f>VLOOKUP(B30,[1]Sheet1!B$4:H$8446,7,0)</f>
        <v>92</v>
      </c>
      <c r="I30" s="35" t="str">
        <f t="shared" si="0"/>
        <v>Xuất sắc</v>
      </c>
      <c r="J30" s="34">
        <f>VLOOKUP(B30,[1]Sheet1!B$4:K$8446,9,0)</f>
        <v>92</v>
      </c>
      <c r="K30" s="35" t="str">
        <f t="shared" si="1"/>
        <v>Xuất sắc</v>
      </c>
    </row>
    <row r="31" spans="1:11" ht="15.75" x14ac:dyDescent="0.25">
      <c r="A31" s="5">
        <v>19</v>
      </c>
      <c r="B31" s="18" t="s">
        <v>1099</v>
      </c>
      <c r="C31" s="17" t="s">
        <v>182</v>
      </c>
      <c r="D31" s="36">
        <v>38730</v>
      </c>
      <c r="E31" s="34">
        <f>VLOOKUP(B31,[1]Sheet1!B$4:L$8446,4,0)</f>
        <v>74</v>
      </c>
      <c r="F31" s="34">
        <f>VLOOKUP(B31,[1]Sheet1!B$4:F$8446,5,0)</f>
        <v>84</v>
      </c>
      <c r="G31" s="34">
        <f>VLOOKUP(B31,[1]Sheet1!B$4:J$8446,6,0)</f>
        <v>84</v>
      </c>
      <c r="H31" s="34">
        <f>VLOOKUP(B31,[1]Sheet1!B$4:H$8446,7,0)</f>
        <v>84</v>
      </c>
      <c r="I31" s="35" t="str">
        <f t="shared" si="0"/>
        <v>Tốt</v>
      </c>
      <c r="J31" s="34">
        <f>VLOOKUP(B31,[1]Sheet1!B$4:K$8446,9,0)</f>
        <v>84</v>
      </c>
      <c r="K31" s="35" t="str">
        <f t="shared" si="1"/>
        <v>Tốt</v>
      </c>
    </row>
    <row r="32" spans="1:11" ht="15.75" x14ac:dyDescent="0.25">
      <c r="A32" s="5">
        <v>20</v>
      </c>
      <c r="B32" s="18" t="s">
        <v>1100</v>
      </c>
      <c r="C32" s="17" t="s">
        <v>183</v>
      </c>
      <c r="D32" s="36">
        <v>38985</v>
      </c>
      <c r="E32" s="34">
        <f>VLOOKUP(B32,[1]Sheet1!B$4:L$8446,4,0)</f>
        <v>78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5">
        <v>21</v>
      </c>
      <c r="B33" s="18" t="s">
        <v>1101</v>
      </c>
      <c r="C33" s="17" t="s">
        <v>184</v>
      </c>
      <c r="D33" s="36">
        <v>38947</v>
      </c>
      <c r="E33" s="34">
        <f>VLOOKUP(B33,[1]Sheet1!B$4:L$8446,4,0)</f>
        <v>93</v>
      </c>
      <c r="F33" s="34">
        <f>VLOOKUP(B33,[1]Sheet1!B$4:F$8446,5,0)</f>
        <v>93</v>
      </c>
      <c r="G33" s="34">
        <f>VLOOKUP(B33,[1]Sheet1!B$4:J$8446,6,0)</f>
        <v>93</v>
      </c>
      <c r="H33" s="34">
        <f>VLOOKUP(B33,[1]Sheet1!B$4:H$8446,7,0)</f>
        <v>93</v>
      </c>
      <c r="I33" s="35" t="str">
        <f t="shared" si="0"/>
        <v>Xuất sắc</v>
      </c>
      <c r="J33" s="34">
        <f>VLOOKUP(B33,[1]Sheet1!B$4:K$8446,9,0)</f>
        <v>93</v>
      </c>
      <c r="K33" s="35" t="str">
        <f t="shared" si="1"/>
        <v>Xuất sắc</v>
      </c>
    </row>
    <row r="34" spans="1:11" ht="15.75" x14ac:dyDescent="0.25">
      <c r="A34" s="5">
        <v>22</v>
      </c>
      <c r="B34" s="18" t="s">
        <v>1102</v>
      </c>
      <c r="C34" s="17" t="s">
        <v>185</v>
      </c>
      <c r="D34" s="36">
        <v>38912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5">
        <v>23</v>
      </c>
      <c r="B35" s="18" t="s">
        <v>1103</v>
      </c>
      <c r="C35" s="17" t="s">
        <v>186</v>
      </c>
      <c r="D35" s="36">
        <v>38929</v>
      </c>
      <c r="E35" s="34">
        <f>VLOOKUP(B35,[1]Sheet1!B$4:L$8446,4,0)</f>
        <v>82</v>
      </c>
      <c r="F35" s="34">
        <f>VLOOKUP(B35,[1]Sheet1!B$4:F$8446,5,0)</f>
        <v>82</v>
      </c>
      <c r="G35" s="34">
        <f>VLOOKUP(B35,[1]Sheet1!B$4:J$8446,6,0)</f>
        <v>82</v>
      </c>
      <c r="H35" s="34">
        <f>VLOOKUP(B35,[1]Sheet1!B$4:H$8446,7,0)</f>
        <v>82</v>
      </c>
      <c r="I35" s="35" t="str">
        <f t="shared" si="0"/>
        <v>Tốt</v>
      </c>
      <c r="J35" s="34">
        <f>VLOOKUP(B35,[1]Sheet1!B$4:K$8446,9,0)</f>
        <v>82</v>
      </c>
      <c r="K35" s="35" t="str">
        <f t="shared" si="1"/>
        <v>Tốt</v>
      </c>
    </row>
    <row r="36" spans="1:11" ht="15.75" x14ac:dyDescent="0.25">
      <c r="A36" s="5">
        <v>24</v>
      </c>
      <c r="B36" s="18" t="s">
        <v>1104</v>
      </c>
      <c r="C36" s="17" t="s">
        <v>187</v>
      </c>
      <c r="D36" s="36">
        <v>39054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5">
        <v>25</v>
      </c>
      <c r="B37" s="18" t="s">
        <v>1105</v>
      </c>
      <c r="C37" s="17" t="s">
        <v>188</v>
      </c>
      <c r="D37" s="36">
        <v>38998</v>
      </c>
      <c r="E37" s="34">
        <f>VLOOKUP(B37,[1]Sheet1!B$4:L$8446,4,0)</f>
        <v>72</v>
      </c>
      <c r="F37" s="34">
        <f>VLOOKUP(B37,[1]Sheet1!B$4:F$8446,5,0)</f>
        <v>82</v>
      </c>
      <c r="G37" s="34">
        <f>VLOOKUP(B37,[1]Sheet1!B$4:J$8446,6,0)</f>
        <v>82</v>
      </c>
      <c r="H37" s="34">
        <f>VLOOKUP(B37,[1]Sheet1!B$4:H$8446,7,0)</f>
        <v>82</v>
      </c>
      <c r="I37" s="35" t="str">
        <f t="shared" si="0"/>
        <v>Tốt</v>
      </c>
      <c r="J37" s="34">
        <f>VLOOKUP(B37,[1]Sheet1!B$4:K$8446,9,0)</f>
        <v>82</v>
      </c>
      <c r="K37" s="35" t="str">
        <f t="shared" si="1"/>
        <v>Tốt</v>
      </c>
    </row>
    <row r="38" spans="1:11" ht="15.75" x14ac:dyDescent="0.25">
      <c r="A38" s="5">
        <v>26</v>
      </c>
      <c r="B38" s="18" t="s">
        <v>1106</v>
      </c>
      <c r="C38" s="17" t="s">
        <v>189</v>
      </c>
      <c r="D38" s="36">
        <v>38962</v>
      </c>
      <c r="E38" s="34">
        <f>VLOOKUP(B38,[1]Sheet1!B$4:L$8446,4,0)</f>
        <v>82</v>
      </c>
      <c r="F38" s="34">
        <f>VLOOKUP(B38,[1]Sheet1!B$4:F$8446,5,0)</f>
        <v>82</v>
      </c>
      <c r="G38" s="34">
        <f>VLOOKUP(B38,[1]Sheet1!B$4:J$8446,6,0)</f>
        <v>82</v>
      </c>
      <c r="H38" s="34">
        <f>VLOOKUP(B38,[1]Sheet1!B$4:H$8446,7,0)</f>
        <v>82</v>
      </c>
      <c r="I38" s="35" t="str">
        <f t="shared" si="0"/>
        <v>Tốt</v>
      </c>
      <c r="J38" s="34">
        <f>VLOOKUP(B38,[1]Sheet1!B$4:K$8446,9,0)</f>
        <v>82</v>
      </c>
      <c r="K38" s="35" t="str">
        <f t="shared" si="1"/>
        <v>Tốt</v>
      </c>
    </row>
    <row r="39" spans="1:11" ht="15.75" x14ac:dyDescent="0.25">
      <c r="A39" s="5">
        <v>27</v>
      </c>
      <c r="B39" s="18" t="s">
        <v>1107</v>
      </c>
      <c r="C39" s="17" t="s">
        <v>190</v>
      </c>
      <c r="D39" s="36">
        <v>38784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5">
        <v>28</v>
      </c>
      <c r="B40" s="18" t="s">
        <v>1108</v>
      </c>
      <c r="C40" s="17" t="s">
        <v>191</v>
      </c>
      <c r="D40" s="36">
        <v>38917</v>
      </c>
      <c r="E40" s="34">
        <f>VLOOKUP(B40,[1]Sheet1!B$4:L$8446,4,0)</f>
        <v>92</v>
      </c>
      <c r="F40" s="34">
        <f>VLOOKUP(B40,[1]Sheet1!B$4:F$8446,5,0)</f>
        <v>82</v>
      </c>
      <c r="G40" s="34">
        <f>VLOOKUP(B40,[1]Sheet1!B$4:J$8446,6,0)</f>
        <v>82</v>
      </c>
      <c r="H40" s="34">
        <f>VLOOKUP(B40,[1]Sheet1!B$4:H$8446,7,0)</f>
        <v>82</v>
      </c>
      <c r="I40" s="35" t="str">
        <f t="shared" si="0"/>
        <v>Tốt</v>
      </c>
      <c r="J40" s="34">
        <f>VLOOKUP(B40,[1]Sheet1!B$4:K$8446,9,0)</f>
        <v>82</v>
      </c>
      <c r="K40" s="35" t="str">
        <f t="shared" si="1"/>
        <v>Tốt</v>
      </c>
    </row>
    <row r="41" spans="1:11" ht="15.75" x14ac:dyDescent="0.25">
      <c r="A41" s="5">
        <v>29</v>
      </c>
      <c r="B41" s="18" t="s">
        <v>1109</v>
      </c>
      <c r="C41" s="17" t="s">
        <v>192</v>
      </c>
      <c r="D41" s="36">
        <v>39055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5">
        <v>30</v>
      </c>
      <c r="B42" s="18" t="s">
        <v>1110</v>
      </c>
      <c r="C42" s="17" t="s">
        <v>193</v>
      </c>
      <c r="D42" s="36">
        <v>38894</v>
      </c>
      <c r="E42" s="34">
        <f>VLOOKUP(B42,[1]Sheet1!B$4:L$8446,4,0)</f>
        <v>82</v>
      </c>
      <c r="F42" s="34">
        <f>VLOOKUP(B42,[1]Sheet1!B$4:F$8446,5,0)</f>
        <v>82</v>
      </c>
      <c r="G42" s="34">
        <f>VLOOKUP(B42,[1]Sheet1!B$4:J$8446,6,0)</f>
        <v>82</v>
      </c>
      <c r="H42" s="34">
        <f>VLOOKUP(B42,[1]Sheet1!B$4:H$8446,7,0)</f>
        <v>82</v>
      </c>
      <c r="I42" s="35" t="str">
        <f t="shared" si="0"/>
        <v>Tốt</v>
      </c>
      <c r="J42" s="34">
        <f>VLOOKUP(B42,[1]Sheet1!B$4:K$8446,9,0)</f>
        <v>82</v>
      </c>
      <c r="K42" s="35" t="str">
        <f t="shared" si="1"/>
        <v>Tốt</v>
      </c>
    </row>
    <row r="43" spans="1:11" ht="15.75" x14ac:dyDescent="0.25">
      <c r="A43" s="5">
        <v>31</v>
      </c>
      <c r="B43" s="18" t="s">
        <v>1111</v>
      </c>
      <c r="C43" s="17" t="s">
        <v>194</v>
      </c>
      <c r="D43" s="36">
        <v>38806</v>
      </c>
      <c r="E43" s="34">
        <f>VLOOKUP(B43,[1]Sheet1!B$4:L$8446,4,0)</f>
        <v>76</v>
      </c>
      <c r="F43" s="34">
        <f>VLOOKUP(B43,[1]Sheet1!B$4:F$8446,5,0)</f>
        <v>86</v>
      </c>
      <c r="G43" s="34">
        <f>VLOOKUP(B43,[1]Sheet1!B$4:J$8446,6,0)</f>
        <v>86</v>
      </c>
      <c r="H43" s="34">
        <f>VLOOKUP(B43,[1]Sheet1!B$4:H$8446,7,0)</f>
        <v>86</v>
      </c>
      <c r="I43" s="35" t="str">
        <f t="shared" si="0"/>
        <v>Tốt</v>
      </c>
      <c r="J43" s="34">
        <f>VLOOKUP(B43,[1]Sheet1!B$4:K$8446,9,0)</f>
        <v>86</v>
      </c>
      <c r="K43" s="35" t="str">
        <f t="shared" si="1"/>
        <v>Tốt</v>
      </c>
    </row>
    <row r="44" spans="1:11" ht="15.75" x14ac:dyDescent="0.25">
      <c r="A44" s="5">
        <v>32</v>
      </c>
      <c r="B44" s="18" t="s">
        <v>1112</v>
      </c>
      <c r="C44" s="17" t="s">
        <v>195</v>
      </c>
      <c r="D44" s="36">
        <v>38940</v>
      </c>
      <c r="E44" s="34">
        <f>VLOOKUP(B44,[1]Sheet1!B$4:L$8446,4,0)</f>
        <v>100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5">
        <v>33</v>
      </c>
      <c r="B45" s="18" t="s">
        <v>1113</v>
      </c>
      <c r="C45" s="17" t="s">
        <v>196</v>
      </c>
      <c r="D45" s="36">
        <v>38740</v>
      </c>
      <c r="E45" s="34">
        <f>VLOOKUP(B45,[1]Sheet1!B$4:L$8446,4,0)</f>
        <v>82</v>
      </c>
      <c r="F45" s="34">
        <f>VLOOKUP(B45,[1]Sheet1!B$4:F$8446,5,0)</f>
        <v>82</v>
      </c>
      <c r="G45" s="34">
        <f>VLOOKUP(B45,[1]Sheet1!B$4:J$8446,6,0)</f>
        <v>82</v>
      </c>
      <c r="H45" s="34">
        <f>VLOOKUP(B45,[1]Sheet1!B$4:H$8446,7,0)</f>
        <v>82</v>
      </c>
      <c r="I45" s="35" t="str">
        <f t="shared" si="0"/>
        <v>Tốt</v>
      </c>
      <c r="J45" s="34">
        <f>VLOOKUP(B45,[1]Sheet1!B$4:K$8446,9,0)</f>
        <v>82</v>
      </c>
      <c r="K45" s="35" t="str">
        <f t="shared" si="1"/>
        <v>Tốt</v>
      </c>
    </row>
    <row r="46" spans="1:11" ht="15.75" x14ac:dyDescent="0.25">
      <c r="A46" s="5">
        <v>34</v>
      </c>
      <c r="B46" s="18" t="s">
        <v>1114</v>
      </c>
      <c r="C46" s="17" t="s">
        <v>197</v>
      </c>
      <c r="D46" s="36">
        <v>38897</v>
      </c>
      <c r="E46" s="34">
        <f>VLOOKUP(B46,[1]Sheet1!B$4:L$8446,4,0)</f>
        <v>82</v>
      </c>
      <c r="F46" s="34">
        <f>VLOOKUP(B46,[1]Sheet1!B$4:F$8446,5,0)</f>
        <v>82</v>
      </c>
      <c r="G46" s="34">
        <f>VLOOKUP(B46,[1]Sheet1!B$4:J$8446,6,0)</f>
        <v>82</v>
      </c>
      <c r="H46" s="34">
        <f>VLOOKUP(B46,[1]Sheet1!B$4:H$8446,7,0)</f>
        <v>82</v>
      </c>
      <c r="I46" s="35" t="str">
        <f t="shared" si="0"/>
        <v>Tốt</v>
      </c>
      <c r="J46" s="34">
        <f>VLOOKUP(B46,[1]Sheet1!B$4:K$8446,9,0)</f>
        <v>82</v>
      </c>
      <c r="K46" s="35" t="str">
        <f t="shared" si="1"/>
        <v>Tốt</v>
      </c>
    </row>
    <row r="47" spans="1:11" ht="15.75" x14ac:dyDescent="0.25">
      <c r="A47" s="5">
        <v>35</v>
      </c>
      <c r="B47" s="18" t="s">
        <v>1115</v>
      </c>
      <c r="C47" s="17" t="s">
        <v>198</v>
      </c>
      <c r="D47" s="36">
        <v>38878</v>
      </c>
      <c r="E47" s="34">
        <f>VLOOKUP(B47,[1]Sheet1!B$4:L$8446,4,0)</f>
        <v>70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5">
        <v>36</v>
      </c>
      <c r="B48" s="18" t="s">
        <v>1116</v>
      </c>
      <c r="C48" s="17" t="s">
        <v>199</v>
      </c>
      <c r="D48" s="36">
        <v>38707</v>
      </c>
      <c r="E48" s="34">
        <f>VLOOKUP(B48,[1]Sheet1!B$4:L$8446,4,0)</f>
        <v>72</v>
      </c>
      <c r="F48" s="34">
        <f>VLOOKUP(B48,[1]Sheet1!B$4:F$8446,5,0)</f>
        <v>82</v>
      </c>
      <c r="G48" s="34">
        <f>VLOOKUP(B48,[1]Sheet1!B$4:J$8446,6,0)</f>
        <v>82</v>
      </c>
      <c r="H48" s="34">
        <f>VLOOKUP(B48,[1]Sheet1!B$4:H$8446,7,0)</f>
        <v>82</v>
      </c>
      <c r="I48" s="35" t="str">
        <f t="shared" si="0"/>
        <v>Tốt</v>
      </c>
      <c r="J48" s="34">
        <f>VLOOKUP(B48,[1]Sheet1!B$4:K$8446,9,0)</f>
        <v>82</v>
      </c>
      <c r="K48" s="35" t="str">
        <f t="shared" si="1"/>
        <v>Tốt</v>
      </c>
    </row>
    <row r="49" spans="1:11" ht="15.75" x14ac:dyDescent="0.25">
      <c r="A49" s="73"/>
      <c r="B49" s="74"/>
      <c r="C49" s="75"/>
      <c r="D49" s="76"/>
      <c r="E49" s="77"/>
      <c r="F49" s="77"/>
      <c r="G49" s="77"/>
      <c r="H49" s="77"/>
      <c r="I49" s="78"/>
      <c r="J49" s="77"/>
      <c r="K49" s="78"/>
    </row>
    <row r="50" spans="1:11" x14ac:dyDescent="0.25">
      <c r="A50" s="41" t="s">
        <v>200</v>
      </c>
      <c r="B50" s="41"/>
      <c r="C50" s="41"/>
      <c r="D50" s="41"/>
    </row>
  </sheetData>
  <mergeCells count="19">
    <mergeCell ref="E10:E12"/>
    <mergeCell ref="F10:F12"/>
    <mergeCell ref="G10:G12"/>
    <mergeCell ref="A6:K6"/>
    <mergeCell ref="A50:D5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D766-AF1E-42A1-AA22-26EA041F4093}">
  <dimension ref="A1:K55"/>
  <sheetViews>
    <sheetView topLeftCell="A30" workbookViewId="0">
      <selection activeCell="B13" sqref="B13:K53"/>
    </sheetView>
  </sheetViews>
  <sheetFormatPr defaultColWidth="17.125" defaultRowHeight="15" x14ac:dyDescent="0.25"/>
  <cols>
    <col min="1" max="1" width="4.75" style="19" bestFit="1" customWidth="1"/>
    <col min="2" max="2" width="8.875" style="19" bestFit="1" customWidth="1"/>
    <col min="3" max="3" width="21.625" style="1" customWidth="1"/>
    <col min="4" max="4" width="9.875" style="19" bestFit="1" customWidth="1"/>
    <col min="5" max="5" width="6.875" style="19" bestFit="1" customWidth="1"/>
    <col min="6" max="6" width="5.375" style="19" bestFit="1" customWidth="1"/>
    <col min="7" max="7" width="6.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1118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30.75" customHeight="1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1119</v>
      </c>
      <c r="C13" s="17" t="s">
        <v>125</v>
      </c>
      <c r="D13" s="36">
        <v>39025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5">
        <v>2</v>
      </c>
      <c r="B14" s="18" t="s">
        <v>1120</v>
      </c>
      <c r="C14" s="17" t="s">
        <v>126</v>
      </c>
      <c r="D14" s="36">
        <v>38776</v>
      </c>
      <c r="E14" s="34">
        <f>VLOOKUP(B14,[1]Sheet1!B$4:L$8446,4,0)</f>
        <v>92</v>
      </c>
      <c r="F14" s="34">
        <f>VLOOKUP(B14,[1]Sheet1!B$4:F$8446,5,0)</f>
        <v>92</v>
      </c>
      <c r="G14" s="34">
        <f>VLOOKUP(B14,[1]Sheet1!B$4:J$8446,6,0)</f>
        <v>92</v>
      </c>
      <c r="H14" s="34">
        <f>VLOOKUP(B14,[1]Sheet1!B$4:H$8446,7,0)</f>
        <v>92</v>
      </c>
      <c r="I14" s="35" t="str">
        <f t="shared" si="0"/>
        <v>Xuất sắc</v>
      </c>
      <c r="J14" s="34">
        <f>VLOOKUP(B14,[1]Sheet1!B$4:K$8446,9,0)</f>
        <v>92</v>
      </c>
      <c r="K14" s="35" t="str">
        <f t="shared" si="1"/>
        <v>Xuất sắc</v>
      </c>
    </row>
    <row r="15" spans="1:11" ht="15.75" x14ac:dyDescent="0.25">
      <c r="A15" s="5">
        <v>3</v>
      </c>
      <c r="B15" s="18" t="s">
        <v>1121</v>
      </c>
      <c r="C15" s="17" t="s">
        <v>127</v>
      </c>
      <c r="D15" s="36">
        <v>39040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5">
        <v>4</v>
      </c>
      <c r="B16" s="18" t="s">
        <v>1122</v>
      </c>
      <c r="C16" s="17" t="s">
        <v>128</v>
      </c>
      <c r="D16" s="36">
        <v>39037</v>
      </c>
      <c r="E16" s="34">
        <f>VLOOKUP(B16,[1]Sheet1!B$4:L$8446,4,0)</f>
        <v>94</v>
      </c>
      <c r="F16" s="34">
        <f>VLOOKUP(B16,[1]Sheet1!B$4:F$8446,5,0)</f>
        <v>94</v>
      </c>
      <c r="G16" s="34">
        <f>VLOOKUP(B16,[1]Sheet1!B$4:J$8446,6,0)</f>
        <v>94</v>
      </c>
      <c r="H16" s="34">
        <f>VLOOKUP(B16,[1]Sheet1!B$4:H$8446,7,0)</f>
        <v>94</v>
      </c>
      <c r="I16" s="35" t="str">
        <f t="shared" si="0"/>
        <v>Xuất sắc</v>
      </c>
      <c r="J16" s="34">
        <f>VLOOKUP(B16,[1]Sheet1!B$4:K$8446,9,0)</f>
        <v>94</v>
      </c>
      <c r="K16" s="35" t="str">
        <f t="shared" si="1"/>
        <v>Xuất sắc</v>
      </c>
    </row>
    <row r="17" spans="1:11" ht="15.75" x14ac:dyDescent="0.25">
      <c r="A17" s="5">
        <v>5</v>
      </c>
      <c r="B17" s="18" t="s">
        <v>1123</v>
      </c>
      <c r="C17" s="17" t="s">
        <v>129</v>
      </c>
      <c r="D17" s="36">
        <v>39006</v>
      </c>
      <c r="E17" s="34">
        <f>VLOOKUP(B17,[1]Sheet1!B$4:L$8446,4,0)</f>
        <v>92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5">
        <v>6</v>
      </c>
      <c r="B18" s="18" t="s">
        <v>1124</v>
      </c>
      <c r="C18" s="17" t="s">
        <v>132</v>
      </c>
      <c r="D18" s="36">
        <v>38991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5">
        <v>7</v>
      </c>
      <c r="B19" s="18" t="s">
        <v>1125</v>
      </c>
      <c r="C19" s="17" t="s">
        <v>134</v>
      </c>
      <c r="D19" s="36">
        <v>39062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5">
        <v>8</v>
      </c>
      <c r="B20" s="18" t="s">
        <v>1126</v>
      </c>
      <c r="C20" s="17" t="s">
        <v>133</v>
      </c>
      <c r="D20" s="36">
        <v>38898</v>
      </c>
      <c r="E20" s="34">
        <f>VLOOKUP(B20,[1]Sheet1!B$4:L$8446,4,0)</f>
        <v>80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5">
        <v>9</v>
      </c>
      <c r="B21" s="18" t="s">
        <v>1127</v>
      </c>
      <c r="C21" s="17" t="s">
        <v>130</v>
      </c>
      <c r="D21" s="36">
        <v>38747</v>
      </c>
      <c r="E21" s="34">
        <f>VLOOKUP(B21,[1]Sheet1!B$4:L$8446,4,0)</f>
        <v>84</v>
      </c>
      <c r="F21" s="34">
        <f>VLOOKUP(B21,[1]Sheet1!B$4:F$8446,5,0)</f>
        <v>84</v>
      </c>
      <c r="G21" s="34">
        <f>VLOOKUP(B21,[1]Sheet1!B$4:J$8446,6,0)</f>
        <v>84</v>
      </c>
      <c r="H21" s="34">
        <f>VLOOKUP(B21,[1]Sheet1!B$4:H$8446,7,0)</f>
        <v>84</v>
      </c>
      <c r="I21" s="35" t="str">
        <f t="shared" si="0"/>
        <v>Tốt</v>
      </c>
      <c r="J21" s="34">
        <f>VLOOKUP(B21,[1]Sheet1!B$4:K$8446,9,0)</f>
        <v>84</v>
      </c>
      <c r="K21" s="35" t="str">
        <f t="shared" si="1"/>
        <v>Tốt</v>
      </c>
    </row>
    <row r="22" spans="1:11" ht="15.75" x14ac:dyDescent="0.25">
      <c r="A22" s="5">
        <v>10</v>
      </c>
      <c r="B22" s="18" t="s">
        <v>1128</v>
      </c>
      <c r="C22" s="17" t="s">
        <v>131</v>
      </c>
      <c r="D22" s="36">
        <v>38795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5">
        <v>11</v>
      </c>
      <c r="B23" s="18" t="s">
        <v>1129</v>
      </c>
      <c r="C23" s="17" t="s">
        <v>92</v>
      </c>
      <c r="D23" s="36">
        <v>38967</v>
      </c>
      <c r="E23" s="34">
        <f>VLOOKUP(B23,[1]Sheet1!B$4:L$8446,4,0)</f>
        <v>78</v>
      </c>
      <c r="F23" s="34">
        <f>VLOOKUP(B23,[1]Sheet1!B$4:F$8446,5,0)</f>
        <v>78</v>
      </c>
      <c r="G23" s="34">
        <f>VLOOKUP(B23,[1]Sheet1!B$4:J$8446,6,0)</f>
        <v>78</v>
      </c>
      <c r="H23" s="34">
        <f>VLOOKUP(B23,[1]Sheet1!B$4:H$8446,7,0)</f>
        <v>78</v>
      </c>
      <c r="I23" s="35" t="str">
        <f t="shared" si="0"/>
        <v>Khá</v>
      </c>
      <c r="J23" s="34">
        <f>VLOOKUP(B23,[1]Sheet1!B$4:K$8446,9,0)</f>
        <v>78</v>
      </c>
      <c r="K23" s="35" t="str">
        <f t="shared" si="1"/>
        <v>Khá</v>
      </c>
    </row>
    <row r="24" spans="1:11" ht="15.75" x14ac:dyDescent="0.25">
      <c r="A24" s="5">
        <v>12</v>
      </c>
      <c r="B24" s="18" t="s">
        <v>1130</v>
      </c>
      <c r="C24" s="17" t="s">
        <v>135</v>
      </c>
      <c r="D24" s="36">
        <v>38983</v>
      </c>
      <c r="E24" s="34">
        <f>VLOOKUP(B24,[1]Sheet1!B$4:L$8446,4,0)</f>
        <v>80</v>
      </c>
      <c r="F24" s="34">
        <f>VLOOKUP(B24,[1]Sheet1!B$4:F$8446,5,0)</f>
        <v>80</v>
      </c>
      <c r="G24" s="34">
        <f>VLOOKUP(B24,[1]Sheet1!B$4:J$8446,6,0)</f>
        <v>80</v>
      </c>
      <c r="H24" s="34">
        <f>VLOOKUP(B24,[1]Sheet1!B$4:H$8446,7,0)</f>
        <v>80</v>
      </c>
      <c r="I24" s="35" t="str">
        <f t="shared" si="0"/>
        <v>Tốt</v>
      </c>
      <c r="J24" s="34">
        <f>VLOOKUP(B24,[1]Sheet1!B$4:K$8446,9,0)</f>
        <v>80</v>
      </c>
      <c r="K24" s="35" t="str">
        <f t="shared" si="1"/>
        <v>Tốt</v>
      </c>
    </row>
    <row r="25" spans="1:11" ht="15.75" x14ac:dyDescent="0.25">
      <c r="A25" s="5">
        <v>13</v>
      </c>
      <c r="B25" s="18" t="s">
        <v>1131</v>
      </c>
      <c r="C25" s="17" t="s">
        <v>136</v>
      </c>
      <c r="D25" s="36">
        <v>38887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5">
        <v>14</v>
      </c>
      <c r="B26" s="18" t="s">
        <v>1132</v>
      </c>
      <c r="C26" s="17" t="s">
        <v>137</v>
      </c>
      <c r="D26" s="36">
        <v>39016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5">
        <v>15</v>
      </c>
      <c r="B27" s="18" t="s">
        <v>1133</v>
      </c>
      <c r="C27" s="17" t="s">
        <v>138</v>
      </c>
      <c r="D27" s="36">
        <v>38981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5">
        <v>16</v>
      </c>
      <c r="B28" s="18" t="s">
        <v>1134</v>
      </c>
      <c r="C28" s="17" t="s">
        <v>139</v>
      </c>
      <c r="D28" s="36">
        <v>38745</v>
      </c>
      <c r="E28" s="34">
        <f>VLOOKUP(B28,[1]Sheet1!B$4:L$8446,4,0)</f>
        <v>85</v>
      </c>
      <c r="F28" s="34">
        <f>VLOOKUP(B28,[1]Sheet1!B$4:F$8446,5,0)</f>
        <v>85</v>
      </c>
      <c r="G28" s="34">
        <f>VLOOKUP(B28,[1]Sheet1!B$4:J$8446,6,0)</f>
        <v>85</v>
      </c>
      <c r="H28" s="34">
        <f>VLOOKUP(B28,[1]Sheet1!B$4:H$8446,7,0)</f>
        <v>85</v>
      </c>
      <c r="I28" s="35" t="str">
        <f t="shared" si="0"/>
        <v>Tốt</v>
      </c>
      <c r="J28" s="34">
        <f>VLOOKUP(B28,[1]Sheet1!B$4:K$8446,9,0)</f>
        <v>85</v>
      </c>
      <c r="K28" s="35" t="str">
        <f t="shared" si="1"/>
        <v>Tốt</v>
      </c>
    </row>
    <row r="29" spans="1:11" ht="15.75" x14ac:dyDescent="0.25">
      <c r="A29" s="5">
        <v>17</v>
      </c>
      <c r="B29" s="18" t="s">
        <v>1135</v>
      </c>
      <c r="C29" s="17" t="s">
        <v>141</v>
      </c>
      <c r="D29" s="36">
        <v>38809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5">
        <v>18</v>
      </c>
      <c r="B30" s="18" t="s">
        <v>1136</v>
      </c>
      <c r="C30" s="17" t="s">
        <v>140</v>
      </c>
      <c r="D30" s="36">
        <v>38830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5">
        <v>19</v>
      </c>
      <c r="B31" s="18" t="s">
        <v>1137</v>
      </c>
      <c r="C31" s="17" t="s">
        <v>142</v>
      </c>
      <c r="D31" s="36">
        <v>38800</v>
      </c>
      <c r="E31" s="34">
        <f>VLOOKUP(B31,[1]Sheet1!B$4:L$8446,4,0)</f>
        <v>80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5">
        <v>20</v>
      </c>
      <c r="B32" s="18" t="s">
        <v>1138</v>
      </c>
      <c r="C32" s="17" t="s">
        <v>143</v>
      </c>
      <c r="D32" s="36">
        <v>38981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5">
        <v>21</v>
      </c>
      <c r="B33" s="18" t="s">
        <v>1139</v>
      </c>
      <c r="C33" s="17" t="s">
        <v>144</v>
      </c>
      <c r="D33" s="36">
        <v>39012</v>
      </c>
      <c r="E33" s="34">
        <f>VLOOKUP(B33,[1]Sheet1!B$4:L$8446,4,0)</f>
        <v>79</v>
      </c>
      <c r="F33" s="34">
        <f>VLOOKUP(B33,[1]Sheet1!B$4:F$8446,5,0)</f>
        <v>79</v>
      </c>
      <c r="G33" s="34">
        <f>VLOOKUP(B33,[1]Sheet1!B$4:J$8446,6,0)</f>
        <v>79</v>
      </c>
      <c r="H33" s="34">
        <f>VLOOKUP(B33,[1]Sheet1!B$4:H$8446,7,0)</f>
        <v>79</v>
      </c>
      <c r="I33" s="35" t="str">
        <f t="shared" si="0"/>
        <v>Khá</v>
      </c>
      <c r="J33" s="34">
        <f>VLOOKUP(B33,[1]Sheet1!B$4:K$8446,9,0)</f>
        <v>79</v>
      </c>
      <c r="K33" s="35" t="str">
        <f t="shared" si="1"/>
        <v>Khá</v>
      </c>
    </row>
    <row r="34" spans="1:11" ht="15.75" x14ac:dyDescent="0.25">
      <c r="A34" s="5">
        <v>22</v>
      </c>
      <c r="B34" s="18" t="s">
        <v>1140</v>
      </c>
      <c r="C34" s="17" t="s">
        <v>145</v>
      </c>
      <c r="D34" s="36">
        <v>38432</v>
      </c>
      <c r="E34" s="34">
        <f>VLOOKUP(B34,[1]Sheet1!B$4:L$8446,4,0)</f>
        <v>82</v>
      </c>
      <c r="F34" s="34">
        <f>VLOOKUP(B34,[1]Sheet1!B$4:F$8446,5,0)</f>
        <v>82</v>
      </c>
      <c r="G34" s="34">
        <f>VLOOKUP(B34,[1]Sheet1!B$4:J$8446,6,0)</f>
        <v>82</v>
      </c>
      <c r="H34" s="34">
        <f>VLOOKUP(B34,[1]Sheet1!B$4:H$8446,7,0)</f>
        <v>82</v>
      </c>
      <c r="I34" s="35" t="str">
        <f t="shared" si="0"/>
        <v>Tốt</v>
      </c>
      <c r="J34" s="34">
        <f>VLOOKUP(B34,[1]Sheet1!B$4:K$8446,9,0)</f>
        <v>82</v>
      </c>
      <c r="K34" s="35" t="str">
        <f t="shared" si="1"/>
        <v>Tốt</v>
      </c>
    </row>
    <row r="35" spans="1:11" ht="15.75" x14ac:dyDescent="0.25">
      <c r="A35" s="5">
        <v>23</v>
      </c>
      <c r="B35" s="18" t="s">
        <v>1141</v>
      </c>
      <c r="C35" s="17" t="s">
        <v>146</v>
      </c>
      <c r="D35" s="36">
        <v>38962</v>
      </c>
      <c r="E35" s="34">
        <f>VLOOKUP(B35,[1]Sheet1!B$4:L$8446,4,0)</f>
        <v>94</v>
      </c>
      <c r="F35" s="34">
        <f>VLOOKUP(B35,[1]Sheet1!B$4:F$8446,5,0)</f>
        <v>94</v>
      </c>
      <c r="G35" s="34">
        <f>VLOOKUP(B35,[1]Sheet1!B$4:J$8446,6,0)</f>
        <v>94</v>
      </c>
      <c r="H35" s="34">
        <f>VLOOKUP(B35,[1]Sheet1!B$4:H$8446,7,0)</f>
        <v>94</v>
      </c>
      <c r="I35" s="35" t="str">
        <f t="shared" si="0"/>
        <v>Xuất sắc</v>
      </c>
      <c r="J35" s="34">
        <f>VLOOKUP(B35,[1]Sheet1!B$4:K$8446,9,0)</f>
        <v>94</v>
      </c>
      <c r="K35" s="35" t="str">
        <f t="shared" si="1"/>
        <v>Xuất sắc</v>
      </c>
    </row>
    <row r="36" spans="1:11" ht="15.75" x14ac:dyDescent="0.25">
      <c r="A36" s="5">
        <v>24</v>
      </c>
      <c r="B36" s="18" t="s">
        <v>1142</v>
      </c>
      <c r="C36" s="17" t="s">
        <v>147</v>
      </c>
      <c r="D36" s="36">
        <v>38974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5">
        <v>25</v>
      </c>
      <c r="B37" s="18" t="s">
        <v>1143</v>
      </c>
      <c r="C37" s="17" t="s">
        <v>148</v>
      </c>
      <c r="D37" s="36">
        <v>38899</v>
      </c>
      <c r="E37" s="34">
        <f>VLOOKUP(B37,[1]Sheet1!B$4:L$8446,4,0)</f>
        <v>85</v>
      </c>
      <c r="F37" s="34">
        <f>VLOOKUP(B37,[1]Sheet1!B$4:F$8446,5,0)</f>
        <v>85</v>
      </c>
      <c r="G37" s="34">
        <f>VLOOKUP(B37,[1]Sheet1!B$4:J$8446,6,0)</f>
        <v>85</v>
      </c>
      <c r="H37" s="34">
        <f>VLOOKUP(B37,[1]Sheet1!B$4:H$8446,7,0)</f>
        <v>85</v>
      </c>
      <c r="I37" s="35" t="str">
        <f t="shared" si="0"/>
        <v>Tốt</v>
      </c>
      <c r="J37" s="34">
        <f>VLOOKUP(B37,[1]Sheet1!B$4:K$8446,9,0)</f>
        <v>85</v>
      </c>
      <c r="K37" s="35" t="str">
        <f t="shared" si="1"/>
        <v>Tốt</v>
      </c>
    </row>
    <row r="38" spans="1:11" ht="15.75" x14ac:dyDescent="0.25">
      <c r="A38" s="5">
        <v>26</v>
      </c>
      <c r="B38" s="18" t="s">
        <v>1144</v>
      </c>
      <c r="C38" s="17" t="s">
        <v>149</v>
      </c>
      <c r="D38" s="36">
        <v>38870</v>
      </c>
      <c r="E38" s="34">
        <f>VLOOKUP(B38,[1]Sheet1!B$4:L$8446,4,0)</f>
        <v>80</v>
      </c>
      <c r="F38" s="34">
        <f>VLOOKUP(B38,[1]Sheet1!B$4:F$8446,5,0)</f>
        <v>80</v>
      </c>
      <c r="G38" s="34">
        <f>VLOOKUP(B38,[1]Sheet1!B$4:J$8446,6,0)</f>
        <v>80</v>
      </c>
      <c r="H38" s="34">
        <f>VLOOKUP(B38,[1]Sheet1!B$4:H$8446,7,0)</f>
        <v>80</v>
      </c>
      <c r="I38" s="35" t="str">
        <f t="shared" si="0"/>
        <v>Tốt</v>
      </c>
      <c r="J38" s="34">
        <f>VLOOKUP(B38,[1]Sheet1!B$4:K$8446,9,0)</f>
        <v>80</v>
      </c>
      <c r="K38" s="35" t="str">
        <f t="shared" si="1"/>
        <v>Tốt</v>
      </c>
    </row>
    <row r="39" spans="1:11" ht="15.75" x14ac:dyDescent="0.25">
      <c r="A39" s="5">
        <v>27</v>
      </c>
      <c r="B39" s="18" t="s">
        <v>1145</v>
      </c>
      <c r="C39" s="17" t="s">
        <v>150</v>
      </c>
      <c r="D39" s="36">
        <v>38831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5">
        <v>28</v>
      </c>
      <c r="B40" s="18" t="s">
        <v>1146</v>
      </c>
      <c r="C40" s="17" t="s">
        <v>151</v>
      </c>
      <c r="D40" s="36">
        <v>38808</v>
      </c>
      <c r="E40" s="34">
        <f>VLOOKUP(B40,[1]Sheet1!B$4:L$8446,4,0)</f>
        <v>80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5">
        <v>29</v>
      </c>
      <c r="B41" s="18" t="s">
        <v>1147</v>
      </c>
      <c r="C41" s="17" t="s">
        <v>152</v>
      </c>
      <c r="D41" s="36">
        <v>38940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5">
        <v>30</v>
      </c>
      <c r="B42" s="18" t="s">
        <v>1148</v>
      </c>
      <c r="C42" s="17" t="s">
        <v>153</v>
      </c>
      <c r="D42" s="36">
        <v>38995</v>
      </c>
      <c r="E42" s="34">
        <f>VLOOKUP(B42,[1]Sheet1!B$4:L$8446,4,0)</f>
        <v>94</v>
      </c>
      <c r="F42" s="34">
        <f>VLOOKUP(B42,[1]Sheet1!B$4:F$8446,5,0)</f>
        <v>94</v>
      </c>
      <c r="G42" s="34">
        <f>VLOOKUP(B42,[1]Sheet1!B$4:J$8446,6,0)</f>
        <v>94</v>
      </c>
      <c r="H42" s="34">
        <f>VLOOKUP(B42,[1]Sheet1!B$4:H$8446,7,0)</f>
        <v>94</v>
      </c>
      <c r="I42" s="35" t="str">
        <f t="shared" si="0"/>
        <v>Xuất sắc</v>
      </c>
      <c r="J42" s="34">
        <f>VLOOKUP(B42,[1]Sheet1!B$4:K$8446,9,0)</f>
        <v>94</v>
      </c>
      <c r="K42" s="35" t="str">
        <f t="shared" si="1"/>
        <v>Xuất sắc</v>
      </c>
    </row>
    <row r="43" spans="1:11" ht="15.75" x14ac:dyDescent="0.25">
      <c r="A43" s="5">
        <v>31</v>
      </c>
      <c r="B43" s="18" t="s">
        <v>1149</v>
      </c>
      <c r="C43" s="17" t="s">
        <v>154</v>
      </c>
      <c r="D43" s="36">
        <v>38731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5">
        <v>32</v>
      </c>
      <c r="B44" s="18" t="s">
        <v>1150</v>
      </c>
      <c r="C44" s="17" t="s">
        <v>155</v>
      </c>
      <c r="D44" s="36">
        <v>38726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5">
        <v>33</v>
      </c>
      <c r="B45" s="18" t="s">
        <v>1151</v>
      </c>
      <c r="C45" s="17" t="s">
        <v>156</v>
      </c>
      <c r="D45" s="36">
        <v>38749</v>
      </c>
      <c r="E45" s="34">
        <f>VLOOKUP(B45,[1]Sheet1!B$4:L$8446,4,0)</f>
        <v>92</v>
      </c>
      <c r="F45" s="34">
        <f>VLOOKUP(B45,[1]Sheet1!B$4:F$8446,5,0)</f>
        <v>92</v>
      </c>
      <c r="G45" s="34">
        <f>VLOOKUP(B45,[1]Sheet1!B$4:J$8446,6,0)</f>
        <v>92</v>
      </c>
      <c r="H45" s="34">
        <f>VLOOKUP(B45,[1]Sheet1!B$4:H$8446,7,0)</f>
        <v>92</v>
      </c>
      <c r="I45" s="35" t="str">
        <f t="shared" si="0"/>
        <v>Xuất sắc</v>
      </c>
      <c r="J45" s="34">
        <f>VLOOKUP(B45,[1]Sheet1!B$4:K$8446,9,0)</f>
        <v>92</v>
      </c>
      <c r="K45" s="35" t="str">
        <f t="shared" si="1"/>
        <v>Xuất sắc</v>
      </c>
    </row>
    <row r="46" spans="1:11" ht="15.75" x14ac:dyDescent="0.25">
      <c r="A46" s="5">
        <v>34</v>
      </c>
      <c r="B46" s="18" t="s">
        <v>1152</v>
      </c>
      <c r="C46" s="17" t="s">
        <v>157</v>
      </c>
      <c r="D46" s="36">
        <v>38288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5">
        <v>35</v>
      </c>
      <c r="B47" s="18" t="s">
        <v>1153</v>
      </c>
      <c r="C47" s="17" t="s">
        <v>159</v>
      </c>
      <c r="D47" s="36">
        <v>38772</v>
      </c>
      <c r="E47" s="34">
        <f>VLOOKUP(B47,[1]Sheet1!B$4:L$8446,4,0)</f>
        <v>90</v>
      </c>
      <c r="F47" s="34">
        <f>VLOOKUP(B47,[1]Sheet1!B$4:F$8446,5,0)</f>
        <v>90</v>
      </c>
      <c r="G47" s="34">
        <f>VLOOKUP(B47,[1]Sheet1!B$4:J$8446,6,0)</f>
        <v>90</v>
      </c>
      <c r="H47" s="34">
        <f>VLOOKUP(B47,[1]Sheet1!B$4:H$8446,7,0)</f>
        <v>90</v>
      </c>
      <c r="I47" s="35" t="str">
        <f t="shared" si="0"/>
        <v>Xuất sắc</v>
      </c>
      <c r="J47" s="34">
        <f>VLOOKUP(B47,[1]Sheet1!B$4:K$8446,9,0)</f>
        <v>90</v>
      </c>
      <c r="K47" s="35" t="str">
        <f t="shared" si="1"/>
        <v>Xuất sắc</v>
      </c>
    </row>
    <row r="48" spans="1:11" ht="15.75" x14ac:dyDescent="0.25">
      <c r="A48" s="5">
        <v>36</v>
      </c>
      <c r="B48" s="18" t="s">
        <v>1154</v>
      </c>
      <c r="C48" s="17" t="s">
        <v>158</v>
      </c>
      <c r="D48" s="36">
        <v>38996</v>
      </c>
      <c r="E48" s="34">
        <f>VLOOKUP(B48,[1]Sheet1!B$4:L$8446,4,0)</f>
        <v>98</v>
      </c>
      <c r="F48" s="34">
        <f>VLOOKUP(B48,[1]Sheet1!B$4:F$8446,5,0)</f>
        <v>98</v>
      </c>
      <c r="G48" s="34">
        <f>VLOOKUP(B48,[1]Sheet1!B$4:J$8446,6,0)</f>
        <v>98</v>
      </c>
      <c r="H48" s="34">
        <f>VLOOKUP(B48,[1]Sheet1!B$4:H$8446,7,0)</f>
        <v>98</v>
      </c>
      <c r="I48" s="35" t="str">
        <f t="shared" si="0"/>
        <v>Xuất sắc</v>
      </c>
      <c r="J48" s="34">
        <f>VLOOKUP(B48,[1]Sheet1!B$4:K$8446,9,0)</f>
        <v>98</v>
      </c>
      <c r="K48" s="35" t="str">
        <f t="shared" si="1"/>
        <v>Xuất sắc</v>
      </c>
    </row>
    <row r="49" spans="1:11" ht="15.75" x14ac:dyDescent="0.25">
      <c r="A49" s="5">
        <v>37</v>
      </c>
      <c r="B49" s="18" t="s">
        <v>1155</v>
      </c>
      <c r="C49" s="17" t="s">
        <v>160</v>
      </c>
      <c r="D49" s="36">
        <v>38942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5">
        <v>38</v>
      </c>
      <c r="B50" s="18" t="s">
        <v>1156</v>
      </c>
      <c r="C50" s="17" t="s">
        <v>161</v>
      </c>
      <c r="D50" s="36">
        <v>39034</v>
      </c>
      <c r="E50" s="34">
        <f>VLOOKUP(B50,[1]Sheet1!B$4:L$8446,4,0)</f>
        <v>80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5">
        <v>39</v>
      </c>
      <c r="B51" s="18" t="s">
        <v>1157</v>
      </c>
      <c r="C51" s="17" t="s">
        <v>162</v>
      </c>
      <c r="D51" s="36">
        <v>39003</v>
      </c>
      <c r="E51" s="34">
        <f>VLOOKUP(B51,[1]Sheet1!B$4:L$8446,4,0)</f>
        <v>82</v>
      </c>
      <c r="F51" s="34">
        <f>VLOOKUP(B51,[1]Sheet1!B$4:F$8446,5,0)</f>
        <v>92</v>
      </c>
      <c r="G51" s="34">
        <f>VLOOKUP(B51,[1]Sheet1!B$4:J$8446,6,0)</f>
        <v>92</v>
      </c>
      <c r="H51" s="34">
        <f>VLOOKUP(B51,[1]Sheet1!B$4:H$8446,7,0)</f>
        <v>92</v>
      </c>
      <c r="I51" s="35" t="str">
        <f t="shared" si="0"/>
        <v>Xuất sắc</v>
      </c>
      <c r="J51" s="34">
        <f>VLOOKUP(B51,[1]Sheet1!B$4:K$8446,9,0)</f>
        <v>92</v>
      </c>
      <c r="K51" s="35" t="str">
        <f t="shared" si="1"/>
        <v>Xuất sắc</v>
      </c>
    </row>
    <row r="52" spans="1:11" ht="15.75" x14ac:dyDescent="0.25">
      <c r="A52" s="5">
        <v>40</v>
      </c>
      <c r="B52" s="18" t="s">
        <v>1158</v>
      </c>
      <c r="C52" s="17" t="s">
        <v>124</v>
      </c>
      <c r="D52" s="36">
        <v>38946</v>
      </c>
      <c r="E52" s="34">
        <f>VLOOKUP(B52,[1]Sheet1!B$4:L$8446,4,0)</f>
        <v>77</v>
      </c>
      <c r="F52" s="34">
        <f>VLOOKUP(B52,[1]Sheet1!B$4:F$8446,5,0)</f>
        <v>77</v>
      </c>
      <c r="G52" s="34">
        <f>VLOOKUP(B52,[1]Sheet1!B$4:J$8446,6,0)</f>
        <v>77</v>
      </c>
      <c r="H52" s="34">
        <f>VLOOKUP(B52,[1]Sheet1!B$4:H$8446,7,0)</f>
        <v>77</v>
      </c>
      <c r="I52" s="35" t="str">
        <f t="shared" si="0"/>
        <v>Khá</v>
      </c>
      <c r="J52" s="34">
        <f>VLOOKUP(B52,[1]Sheet1!B$4:K$8446,9,0)</f>
        <v>77</v>
      </c>
      <c r="K52" s="35" t="str">
        <f t="shared" si="1"/>
        <v>Khá</v>
      </c>
    </row>
    <row r="53" spans="1:11" ht="15.75" x14ac:dyDescent="0.25">
      <c r="A53" s="5">
        <v>41</v>
      </c>
      <c r="B53" s="18" t="s">
        <v>1159</v>
      </c>
      <c r="C53" s="17" t="s">
        <v>163</v>
      </c>
      <c r="D53" s="36">
        <v>38719</v>
      </c>
      <c r="E53" s="34">
        <f>VLOOKUP(B53,[1]Sheet1!B$4:L$8446,4,0)</f>
        <v>90</v>
      </c>
      <c r="F53" s="34">
        <f>VLOOKUP(B53,[1]Sheet1!B$4:F$8446,5,0)</f>
        <v>90</v>
      </c>
      <c r="G53" s="34">
        <f>VLOOKUP(B53,[1]Sheet1!B$4:J$8446,6,0)</f>
        <v>90</v>
      </c>
      <c r="H53" s="34">
        <f>VLOOKUP(B53,[1]Sheet1!B$4:H$8446,7,0)</f>
        <v>90</v>
      </c>
      <c r="I53" s="35" t="str">
        <f t="shared" si="0"/>
        <v>Xuất sắc</v>
      </c>
      <c r="J53" s="34">
        <f>VLOOKUP(B53,[1]Sheet1!B$4:K$8446,9,0)</f>
        <v>90</v>
      </c>
      <c r="K53" s="35" t="str">
        <f t="shared" si="1"/>
        <v>Xuất sắc</v>
      </c>
    </row>
    <row r="55" spans="1:11" x14ac:dyDescent="0.25">
      <c r="A55" s="41" t="s">
        <v>83</v>
      </c>
      <c r="B55" s="41"/>
      <c r="C55" s="41"/>
      <c r="D55" s="41"/>
    </row>
  </sheetData>
  <mergeCells count="19">
    <mergeCell ref="E10:E12"/>
    <mergeCell ref="F10:F12"/>
    <mergeCell ref="G10:G12"/>
    <mergeCell ref="A6:K6"/>
    <mergeCell ref="A55:D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6FC9-D297-4538-AA7F-E85C08B4A0EC}">
  <dimension ref="A1:K55"/>
  <sheetViews>
    <sheetView workbookViewId="0">
      <selection activeCell="N18" sqref="N18"/>
    </sheetView>
  </sheetViews>
  <sheetFormatPr defaultColWidth="17.125" defaultRowHeight="15" x14ac:dyDescent="0.25"/>
  <cols>
    <col min="1" max="1" width="4.75" style="19" bestFit="1" customWidth="1"/>
    <col min="2" max="2" width="8.875" style="19" bestFit="1" customWidth="1"/>
    <col min="3" max="3" width="21.125" style="1" customWidth="1"/>
    <col min="4" max="4" width="9.875" style="1" bestFit="1" customWidth="1"/>
    <col min="5" max="5" width="6.875" style="19" bestFit="1" customWidth="1"/>
    <col min="6" max="6" width="5.375" style="19" bestFit="1" customWidth="1"/>
    <col min="7" max="7" width="6.62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1201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15.75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1160</v>
      </c>
      <c r="C13" s="17" t="s">
        <v>84</v>
      </c>
      <c r="D13" s="36">
        <v>38988</v>
      </c>
      <c r="E13" s="34">
        <f>VLOOKUP(B13,[1]Sheet1!B$4:L$8446,4,0)</f>
        <v>70</v>
      </c>
      <c r="F13" s="34">
        <f>VLOOKUP(B13,[1]Sheet1!B$4:F$8446,5,0)</f>
        <v>70</v>
      </c>
      <c r="G13" s="34">
        <f>VLOOKUP(B13,[1]Sheet1!B$4:J$8446,6,0)</f>
        <v>70</v>
      </c>
      <c r="H13" s="34">
        <f>VLOOKUP(B13,[1]Sheet1!B$4:H$8446,7,0)</f>
        <v>70</v>
      </c>
      <c r="I13" s="35" t="str">
        <f t="shared" ref="I13:I53" si="0">IF(H13&gt;=90,"Xuất sắc",IF(H13&gt;=80,"Tốt", IF(H13&gt;=65,"Khá",IF(H13&gt;=50,"Trung bình", IF(H13&gt;=35, "Yếu", "Kém")))))</f>
        <v>Khá</v>
      </c>
      <c r="J13" s="34">
        <f>VLOOKUP(B13,[1]Sheet1!B$4:K$8446,9,0)</f>
        <v>70</v>
      </c>
      <c r="K13" s="35" t="str">
        <f t="shared" ref="K13:K53" si="1">IF(J13&gt;=90,"Xuất sắc",IF(J13&gt;=80,"Tốt", IF(J13&gt;=65,"Khá",IF(J13&gt;=50,"Trung bình", IF(J13&gt;=35, "Yếu", "Kém")))))</f>
        <v>Khá</v>
      </c>
    </row>
    <row r="14" spans="1:11" ht="15.75" x14ac:dyDescent="0.25">
      <c r="A14" s="5">
        <v>2</v>
      </c>
      <c r="B14" s="18" t="s">
        <v>1161</v>
      </c>
      <c r="C14" s="17" t="s">
        <v>85</v>
      </c>
      <c r="D14" s="36">
        <v>38864</v>
      </c>
      <c r="E14" s="34">
        <f>VLOOKUP(B14,[1]Sheet1!B$4:L$8446,4,0)</f>
        <v>81</v>
      </c>
      <c r="F14" s="34">
        <f>VLOOKUP(B14,[1]Sheet1!B$4:F$8446,5,0)</f>
        <v>71</v>
      </c>
      <c r="G14" s="34">
        <f>VLOOKUP(B14,[1]Sheet1!B$4:J$8446,6,0)</f>
        <v>71</v>
      </c>
      <c r="H14" s="34">
        <f>VLOOKUP(B14,[1]Sheet1!B$4:H$8446,7,0)</f>
        <v>71</v>
      </c>
      <c r="I14" s="35" t="str">
        <f t="shared" si="0"/>
        <v>Khá</v>
      </c>
      <c r="J14" s="34">
        <f>VLOOKUP(B14,[1]Sheet1!B$4:K$8446,9,0)</f>
        <v>71</v>
      </c>
      <c r="K14" s="35" t="str">
        <f t="shared" si="1"/>
        <v>Khá</v>
      </c>
    </row>
    <row r="15" spans="1:11" ht="15.75" x14ac:dyDescent="0.25">
      <c r="A15" s="5">
        <v>3</v>
      </c>
      <c r="B15" s="18" t="s">
        <v>1162</v>
      </c>
      <c r="C15" s="17" t="s">
        <v>86</v>
      </c>
      <c r="D15" s="36">
        <v>38968</v>
      </c>
      <c r="E15" s="34">
        <f>VLOOKUP(B15,[1]Sheet1!B$4:L$8446,4,0)</f>
        <v>100</v>
      </c>
      <c r="F15" s="34">
        <f>VLOOKUP(B15,[1]Sheet1!B$4:F$8446,5,0)</f>
        <v>100</v>
      </c>
      <c r="G15" s="34">
        <f>VLOOKUP(B15,[1]Sheet1!B$4:J$8446,6,0)</f>
        <v>100</v>
      </c>
      <c r="H15" s="34">
        <f>VLOOKUP(B15,[1]Sheet1!B$4:H$8446,7,0)</f>
        <v>100</v>
      </c>
      <c r="I15" s="35" t="str">
        <f t="shared" si="0"/>
        <v>Xuất sắc</v>
      </c>
      <c r="J15" s="34">
        <f>VLOOKUP(B15,[1]Sheet1!B$4:K$8446,9,0)</f>
        <v>100</v>
      </c>
      <c r="K15" s="35" t="str">
        <f t="shared" si="1"/>
        <v>Xuất sắc</v>
      </c>
    </row>
    <row r="16" spans="1:11" ht="15.75" x14ac:dyDescent="0.25">
      <c r="A16" s="5">
        <v>4</v>
      </c>
      <c r="B16" s="18" t="s">
        <v>1163</v>
      </c>
      <c r="C16" s="17" t="s">
        <v>87</v>
      </c>
      <c r="D16" s="36">
        <v>38907</v>
      </c>
      <c r="E16" s="34">
        <f>VLOOKUP(B16,[1]Sheet1!B$4:L$8446,4,0)</f>
        <v>70</v>
      </c>
      <c r="F16" s="34">
        <f>VLOOKUP(B16,[1]Sheet1!B$4:F$8446,5,0)</f>
        <v>70</v>
      </c>
      <c r="G16" s="34">
        <f>VLOOKUP(B16,[1]Sheet1!B$4:J$8446,6,0)</f>
        <v>70</v>
      </c>
      <c r="H16" s="34">
        <f>VLOOKUP(B16,[1]Sheet1!B$4:H$8446,7,0)</f>
        <v>70</v>
      </c>
      <c r="I16" s="35" t="str">
        <f t="shared" si="0"/>
        <v>Khá</v>
      </c>
      <c r="J16" s="34">
        <f>VLOOKUP(B16,[1]Sheet1!B$4:K$8446,9,0)</f>
        <v>70</v>
      </c>
      <c r="K16" s="35" t="str">
        <f t="shared" si="1"/>
        <v>Khá</v>
      </c>
    </row>
    <row r="17" spans="1:11" ht="15.75" x14ac:dyDescent="0.25">
      <c r="A17" s="5">
        <v>5</v>
      </c>
      <c r="B17" s="18" t="s">
        <v>1164</v>
      </c>
      <c r="C17" s="17" t="s">
        <v>88</v>
      </c>
      <c r="D17" s="36">
        <v>38658</v>
      </c>
      <c r="E17" s="34">
        <f>VLOOKUP(B17,[1]Sheet1!B$4:L$8446,4,0)</f>
        <v>86</v>
      </c>
      <c r="F17" s="34">
        <f>VLOOKUP(B17,[1]Sheet1!B$4:F$8446,5,0)</f>
        <v>76</v>
      </c>
      <c r="G17" s="34">
        <f>VLOOKUP(B17,[1]Sheet1!B$4:J$8446,6,0)</f>
        <v>76</v>
      </c>
      <c r="H17" s="34">
        <f>VLOOKUP(B17,[1]Sheet1!B$4:H$8446,7,0)</f>
        <v>76</v>
      </c>
      <c r="I17" s="35" t="str">
        <f t="shared" si="0"/>
        <v>Khá</v>
      </c>
      <c r="J17" s="34">
        <f>VLOOKUP(B17,[1]Sheet1!B$4:K$8446,9,0)</f>
        <v>76</v>
      </c>
      <c r="K17" s="35" t="str">
        <f t="shared" si="1"/>
        <v>Khá</v>
      </c>
    </row>
    <row r="18" spans="1:11" ht="15.75" x14ac:dyDescent="0.25">
      <c r="A18" s="5">
        <v>6</v>
      </c>
      <c r="B18" s="18" t="s">
        <v>1165</v>
      </c>
      <c r="C18" s="17" t="s">
        <v>93</v>
      </c>
      <c r="D18" s="36">
        <v>38839</v>
      </c>
      <c r="E18" s="34">
        <f>VLOOKUP(B18,[1]Sheet1!B$4:L$8446,4,0)</f>
        <v>70</v>
      </c>
      <c r="F18" s="34">
        <f>VLOOKUP(B18,[1]Sheet1!B$4:F$8446,5,0)</f>
        <v>70</v>
      </c>
      <c r="G18" s="34">
        <f>VLOOKUP(B18,[1]Sheet1!B$4:J$8446,6,0)</f>
        <v>70</v>
      </c>
      <c r="H18" s="34">
        <f>VLOOKUP(B18,[1]Sheet1!B$4:H$8446,7,0)</f>
        <v>70</v>
      </c>
      <c r="I18" s="35" t="str">
        <f t="shared" si="0"/>
        <v>Khá</v>
      </c>
      <c r="J18" s="34">
        <f>VLOOKUP(B18,[1]Sheet1!B$4:K$8446,9,0)</f>
        <v>70</v>
      </c>
      <c r="K18" s="35" t="str">
        <f t="shared" si="1"/>
        <v>Khá</v>
      </c>
    </row>
    <row r="19" spans="1:11" ht="15.75" x14ac:dyDescent="0.25">
      <c r="A19" s="5">
        <v>7</v>
      </c>
      <c r="B19" s="18" t="s">
        <v>1166</v>
      </c>
      <c r="C19" s="17" t="s">
        <v>95</v>
      </c>
      <c r="D19" s="36">
        <v>38965</v>
      </c>
      <c r="E19" s="34">
        <f>VLOOKUP(B19,[1]Sheet1!B$4:L$8446,4,0)</f>
        <v>67</v>
      </c>
      <c r="F19" s="34">
        <f>VLOOKUP(B19,[1]Sheet1!B$4:F$8446,5,0)</f>
        <v>67</v>
      </c>
      <c r="G19" s="34">
        <f>VLOOKUP(B19,[1]Sheet1!B$4:J$8446,6,0)</f>
        <v>67</v>
      </c>
      <c r="H19" s="34">
        <f>VLOOKUP(B19,[1]Sheet1!B$4:H$8446,7,0)</f>
        <v>67</v>
      </c>
      <c r="I19" s="35" t="str">
        <f t="shared" si="0"/>
        <v>Khá</v>
      </c>
      <c r="J19" s="34">
        <f>VLOOKUP(B19,[1]Sheet1!B$4:K$8446,9,0)</f>
        <v>67</v>
      </c>
      <c r="K19" s="35" t="str">
        <f t="shared" si="1"/>
        <v>Khá</v>
      </c>
    </row>
    <row r="20" spans="1:11" ht="15.75" x14ac:dyDescent="0.25">
      <c r="A20" s="5">
        <v>8</v>
      </c>
      <c r="B20" s="18" t="s">
        <v>1167</v>
      </c>
      <c r="C20" s="17" t="s">
        <v>94</v>
      </c>
      <c r="D20" s="36">
        <v>38916</v>
      </c>
      <c r="E20" s="34">
        <f>VLOOKUP(B20,[1]Sheet1!B$4:L$8446,4,0)</f>
        <v>70</v>
      </c>
      <c r="F20" s="34">
        <f>VLOOKUP(B20,[1]Sheet1!B$4:F$8446,5,0)</f>
        <v>70</v>
      </c>
      <c r="G20" s="34">
        <f>VLOOKUP(B20,[1]Sheet1!B$4:J$8446,6,0)</f>
        <v>70</v>
      </c>
      <c r="H20" s="34">
        <f>VLOOKUP(B20,[1]Sheet1!B$4:H$8446,7,0)</f>
        <v>70</v>
      </c>
      <c r="I20" s="35" t="str">
        <f t="shared" si="0"/>
        <v>Khá</v>
      </c>
      <c r="J20" s="34">
        <f>VLOOKUP(B20,[1]Sheet1!B$4:K$8446,9,0)</f>
        <v>70</v>
      </c>
      <c r="K20" s="35" t="str">
        <f t="shared" si="1"/>
        <v>Khá</v>
      </c>
    </row>
    <row r="21" spans="1:11" ht="15.75" x14ac:dyDescent="0.25">
      <c r="A21" s="5">
        <v>9</v>
      </c>
      <c r="B21" s="18" t="s">
        <v>1168</v>
      </c>
      <c r="C21" s="17" t="s">
        <v>89</v>
      </c>
      <c r="D21" s="36">
        <v>38923</v>
      </c>
      <c r="E21" s="34">
        <f>VLOOKUP(B21,[1]Sheet1!B$4:L$8446,4,0)</f>
        <v>70</v>
      </c>
      <c r="F21" s="34">
        <f>VLOOKUP(B21,[1]Sheet1!B$4:F$8446,5,0)</f>
        <v>70</v>
      </c>
      <c r="G21" s="34">
        <f>VLOOKUP(B21,[1]Sheet1!B$4:J$8446,6,0)</f>
        <v>70</v>
      </c>
      <c r="H21" s="34">
        <f>VLOOKUP(B21,[1]Sheet1!B$4:H$8446,7,0)</f>
        <v>70</v>
      </c>
      <c r="I21" s="35" t="str">
        <f t="shared" si="0"/>
        <v>Khá</v>
      </c>
      <c r="J21" s="34">
        <f>VLOOKUP(B21,[1]Sheet1!B$4:K$8446,9,0)</f>
        <v>70</v>
      </c>
      <c r="K21" s="35" t="str">
        <f t="shared" si="1"/>
        <v>Khá</v>
      </c>
    </row>
    <row r="22" spans="1:11" ht="15.75" x14ac:dyDescent="0.25">
      <c r="A22" s="5">
        <v>10</v>
      </c>
      <c r="B22" s="18" t="s">
        <v>1169</v>
      </c>
      <c r="C22" s="17" t="s">
        <v>90</v>
      </c>
      <c r="D22" s="36">
        <v>38937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5">
        <v>11</v>
      </c>
      <c r="B23" s="18" t="s">
        <v>1170</v>
      </c>
      <c r="C23" s="17" t="s">
        <v>91</v>
      </c>
      <c r="D23" s="36">
        <v>38970</v>
      </c>
      <c r="E23" s="34">
        <f>VLOOKUP(B23,[1]Sheet1!B$4:L$8446,4,0)</f>
        <v>70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5.75" x14ac:dyDescent="0.25">
      <c r="A24" s="5">
        <v>12</v>
      </c>
      <c r="B24" s="18" t="s">
        <v>1171</v>
      </c>
      <c r="C24" s="17" t="s">
        <v>92</v>
      </c>
      <c r="D24" s="36">
        <v>38752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5">
        <v>13</v>
      </c>
      <c r="B25" s="18" t="s">
        <v>1172</v>
      </c>
      <c r="C25" s="17" t="s">
        <v>96</v>
      </c>
      <c r="D25" s="36">
        <v>38942</v>
      </c>
      <c r="E25" s="34">
        <f>VLOOKUP(B25,[1]Sheet1!B$4:L$8446,4,0)</f>
        <v>96</v>
      </c>
      <c r="F25" s="34">
        <f>VLOOKUP(B25,[1]Sheet1!B$4:F$8446,5,0)</f>
        <v>96</v>
      </c>
      <c r="G25" s="34">
        <f>VLOOKUP(B25,[1]Sheet1!B$4:J$8446,6,0)</f>
        <v>96</v>
      </c>
      <c r="H25" s="34">
        <f>VLOOKUP(B25,[1]Sheet1!B$4:H$8446,7,0)</f>
        <v>96</v>
      </c>
      <c r="I25" s="35" t="str">
        <f t="shared" si="0"/>
        <v>Xuất sắc</v>
      </c>
      <c r="J25" s="34">
        <f>VLOOKUP(B25,[1]Sheet1!B$4:K$8446,9,0)</f>
        <v>96</v>
      </c>
      <c r="K25" s="35" t="str">
        <f t="shared" si="1"/>
        <v>Xuất sắc</v>
      </c>
    </row>
    <row r="26" spans="1:11" ht="15.75" x14ac:dyDescent="0.25">
      <c r="A26" s="5">
        <v>14</v>
      </c>
      <c r="B26" s="18" t="s">
        <v>1173</v>
      </c>
      <c r="C26" s="17" t="s">
        <v>97</v>
      </c>
      <c r="D26" s="36">
        <v>39016</v>
      </c>
      <c r="E26" s="34">
        <f>VLOOKUP(B26,[1]Sheet1!B$4:L$8446,4,0)</f>
        <v>85</v>
      </c>
      <c r="F26" s="34">
        <f>VLOOKUP(B26,[1]Sheet1!B$4:F$8446,5,0)</f>
        <v>70</v>
      </c>
      <c r="G26" s="34">
        <f>VLOOKUP(B26,[1]Sheet1!B$4:J$8446,6,0)</f>
        <v>70</v>
      </c>
      <c r="H26" s="34">
        <f>VLOOKUP(B26,[1]Sheet1!B$4:H$8446,7,0)</f>
        <v>70</v>
      </c>
      <c r="I26" s="35" t="str">
        <f t="shared" si="0"/>
        <v>Khá</v>
      </c>
      <c r="J26" s="34">
        <f>VLOOKUP(B26,[1]Sheet1!B$4:K$8446,9,0)</f>
        <v>70</v>
      </c>
      <c r="K26" s="35" t="str">
        <f t="shared" si="1"/>
        <v>Khá</v>
      </c>
    </row>
    <row r="27" spans="1:11" ht="15.75" x14ac:dyDescent="0.25">
      <c r="A27" s="5">
        <v>15</v>
      </c>
      <c r="B27" s="18" t="s">
        <v>1174</v>
      </c>
      <c r="C27" s="17" t="s">
        <v>98</v>
      </c>
      <c r="D27" s="36">
        <v>38494</v>
      </c>
      <c r="E27" s="34">
        <f>VLOOKUP(B27,[1]Sheet1!B$4:L$8446,4,0)</f>
        <v>70</v>
      </c>
      <c r="F27" s="34">
        <f>VLOOKUP(B27,[1]Sheet1!B$4:F$8446,5,0)</f>
        <v>70</v>
      </c>
      <c r="G27" s="34">
        <f>VLOOKUP(B27,[1]Sheet1!B$4:J$8446,6,0)</f>
        <v>70</v>
      </c>
      <c r="H27" s="34">
        <f>VLOOKUP(B27,[1]Sheet1!B$4:H$8446,7,0)</f>
        <v>70</v>
      </c>
      <c r="I27" s="35" t="str">
        <f t="shared" si="0"/>
        <v>Khá</v>
      </c>
      <c r="J27" s="34">
        <f>VLOOKUP(B27,[1]Sheet1!B$4:K$8446,9,0)</f>
        <v>70</v>
      </c>
      <c r="K27" s="35" t="str">
        <f t="shared" si="1"/>
        <v>Khá</v>
      </c>
    </row>
    <row r="28" spans="1:11" ht="15.75" x14ac:dyDescent="0.25">
      <c r="A28" s="5">
        <v>16</v>
      </c>
      <c r="B28" s="18" t="s">
        <v>1175</v>
      </c>
      <c r="C28" s="17" t="s">
        <v>99</v>
      </c>
      <c r="D28" s="36">
        <v>38830</v>
      </c>
      <c r="E28" s="34">
        <f>VLOOKUP(B28,[1]Sheet1!B$4:L$8446,4,0)</f>
        <v>80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5">
        <v>17</v>
      </c>
      <c r="B29" s="18" t="s">
        <v>1176</v>
      </c>
      <c r="C29" s="17" t="s">
        <v>100</v>
      </c>
      <c r="D29" s="36">
        <v>38816</v>
      </c>
      <c r="E29" s="34">
        <f>VLOOKUP(B29,[1]Sheet1!B$4:L$8446,4,0)</f>
        <v>80</v>
      </c>
      <c r="F29" s="34">
        <f>VLOOKUP(B29,[1]Sheet1!B$4:F$8446,5,0)</f>
        <v>70</v>
      </c>
      <c r="G29" s="34">
        <f>VLOOKUP(B29,[1]Sheet1!B$4:J$8446,6,0)</f>
        <v>70</v>
      </c>
      <c r="H29" s="34">
        <f>VLOOKUP(B29,[1]Sheet1!B$4:H$8446,7,0)</f>
        <v>70</v>
      </c>
      <c r="I29" s="35" t="str">
        <f t="shared" si="0"/>
        <v>Khá</v>
      </c>
      <c r="J29" s="34">
        <f>VLOOKUP(B29,[1]Sheet1!B$4:K$8446,9,0)</f>
        <v>70</v>
      </c>
      <c r="K29" s="35" t="str">
        <f t="shared" si="1"/>
        <v>Khá</v>
      </c>
    </row>
    <row r="30" spans="1:11" ht="15.75" x14ac:dyDescent="0.25">
      <c r="A30" s="5">
        <v>18</v>
      </c>
      <c r="B30" s="18" t="s">
        <v>1177</v>
      </c>
      <c r="C30" s="17" t="s">
        <v>101</v>
      </c>
      <c r="D30" s="36">
        <v>39008</v>
      </c>
      <c r="E30" s="34">
        <f>VLOOKUP(B30,[1]Sheet1!B$4:L$8446,4,0)</f>
        <v>70</v>
      </c>
      <c r="F30" s="34">
        <f>VLOOKUP(B30,[1]Sheet1!B$4:F$8446,5,0)</f>
        <v>70</v>
      </c>
      <c r="G30" s="34">
        <f>VLOOKUP(B30,[1]Sheet1!B$4:J$8446,6,0)</f>
        <v>70</v>
      </c>
      <c r="H30" s="34">
        <f>VLOOKUP(B30,[1]Sheet1!B$4:H$8446,7,0)</f>
        <v>70</v>
      </c>
      <c r="I30" s="35" t="str">
        <f t="shared" si="0"/>
        <v>Khá</v>
      </c>
      <c r="J30" s="34">
        <f>VLOOKUP(B30,[1]Sheet1!B$4:K$8446,9,0)</f>
        <v>70</v>
      </c>
      <c r="K30" s="35" t="str">
        <f t="shared" si="1"/>
        <v>Khá</v>
      </c>
    </row>
    <row r="31" spans="1:11" ht="15.75" x14ac:dyDescent="0.25">
      <c r="A31" s="5">
        <v>19</v>
      </c>
      <c r="B31" s="18" t="s">
        <v>1178</v>
      </c>
      <c r="C31" s="17" t="s">
        <v>102</v>
      </c>
      <c r="D31" s="36">
        <v>39004</v>
      </c>
      <c r="E31" s="34">
        <f>VLOOKUP(B31,[1]Sheet1!B$4:L$8446,4,0)</f>
        <v>70</v>
      </c>
      <c r="F31" s="34">
        <f>VLOOKUP(B31,[1]Sheet1!B$4:F$8446,5,0)</f>
        <v>70</v>
      </c>
      <c r="G31" s="34">
        <f>VLOOKUP(B31,[1]Sheet1!B$4:J$8446,6,0)</f>
        <v>70</v>
      </c>
      <c r="H31" s="34">
        <f>VLOOKUP(B31,[1]Sheet1!B$4:H$8446,7,0)</f>
        <v>70</v>
      </c>
      <c r="I31" s="35" t="str">
        <f t="shared" si="0"/>
        <v>Khá</v>
      </c>
      <c r="J31" s="34">
        <f>VLOOKUP(B31,[1]Sheet1!B$4:K$8446,9,0)</f>
        <v>70</v>
      </c>
      <c r="K31" s="35" t="str">
        <f t="shared" si="1"/>
        <v>Khá</v>
      </c>
    </row>
    <row r="32" spans="1:11" ht="15.75" x14ac:dyDescent="0.25">
      <c r="A32" s="5">
        <v>20</v>
      </c>
      <c r="B32" s="18" t="s">
        <v>1179</v>
      </c>
      <c r="C32" s="17" t="s">
        <v>103</v>
      </c>
      <c r="D32" s="36">
        <v>38994</v>
      </c>
      <c r="E32" s="34">
        <f>VLOOKUP(B32,[1]Sheet1!B$4:L$8446,4,0)</f>
        <v>80</v>
      </c>
      <c r="F32" s="34">
        <f>VLOOKUP(B32,[1]Sheet1!B$4:F$8446,5,0)</f>
        <v>70</v>
      </c>
      <c r="G32" s="34">
        <f>VLOOKUP(B32,[1]Sheet1!B$4:J$8446,6,0)</f>
        <v>70</v>
      </c>
      <c r="H32" s="34">
        <f>VLOOKUP(B32,[1]Sheet1!B$4:H$8446,7,0)</f>
        <v>70</v>
      </c>
      <c r="I32" s="35" t="str">
        <f t="shared" si="0"/>
        <v>Khá</v>
      </c>
      <c r="J32" s="34">
        <f>VLOOKUP(B32,[1]Sheet1!B$4:K$8446,9,0)</f>
        <v>70</v>
      </c>
      <c r="K32" s="35" t="str">
        <f t="shared" si="1"/>
        <v>Khá</v>
      </c>
    </row>
    <row r="33" spans="1:11" ht="15.75" x14ac:dyDescent="0.25">
      <c r="A33" s="5">
        <v>21</v>
      </c>
      <c r="B33" s="18" t="s">
        <v>1180</v>
      </c>
      <c r="C33" s="17" t="s">
        <v>104</v>
      </c>
      <c r="D33" s="36">
        <v>38993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5">
        <v>22</v>
      </c>
      <c r="B34" s="18" t="s">
        <v>1181</v>
      </c>
      <c r="C34" s="17" t="s">
        <v>105</v>
      </c>
      <c r="D34" s="36">
        <v>38732</v>
      </c>
      <c r="E34" s="34">
        <f>VLOOKUP(B34,[1]Sheet1!B$4:L$8446,4,0)</f>
        <v>70</v>
      </c>
      <c r="F34" s="34">
        <f>VLOOKUP(B34,[1]Sheet1!B$4:F$8446,5,0)</f>
        <v>72</v>
      </c>
      <c r="G34" s="34">
        <f>VLOOKUP(B34,[1]Sheet1!B$4:J$8446,6,0)</f>
        <v>72</v>
      </c>
      <c r="H34" s="34">
        <f>VLOOKUP(B34,[1]Sheet1!B$4:H$8446,7,0)</f>
        <v>72</v>
      </c>
      <c r="I34" s="35" t="str">
        <f t="shared" si="0"/>
        <v>Khá</v>
      </c>
      <c r="J34" s="34">
        <f>VLOOKUP(B34,[1]Sheet1!B$4:K$8446,9,0)</f>
        <v>72</v>
      </c>
      <c r="K34" s="35" t="str">
        <f t="shared" si="1"/>
        <v>Khá</v>
      </c>
    </row>
    <row r="35" spans="1:11" ht="15.75" x14ac:dyDescent="0.25">
      <c r="A35" s="5">
        <v>23</v>
      </c>
      <c r="B35" s="18" t="s">
        <v>1182</v>
      </c>
      <c r="C35" s="17" t="s">
        <v>106</v>
      </c>
      <c r="D35" s="36">
        <v>38998</v>
      </c>
      <c r="E35" s="34">
        <f>VLOOKUP(B35,[1]Sheet1!B$4:L$8446,4,0)</f>
        <v>100</v>
      </c>
      <c r="F35" s="34">
        <f>VLOOKUP(B35,[1]Sheet1!B$4:F$8446,5,0)</f>
        <v>100</v>
      </c>
      <c r="G35" s="34">
        <f>VLOOKUP(B35,[1]Sheet1!B$4:J$8446,6,0)</f>
        <v>100</v>
      </c>
      <c r="H35" s="34">
        <f>VLOOKUP(B35,[1]Sheet1!B$4:H$8446,7,0)</f>
        <v>100</v>
      </c>
      <c r="I35" s="35" t="str">
        <f t="shared" si="0"/>
        <v>Xuất sắc</v>
      </c>
      <c r="J35" s="34">
        <f>VLOOKUP(B35,[1]Sheet1!B$4:K$8446,9,0)</f>
        <v>100</v>
      </c>
      <c r="K35" s="35" t="str">
        <f t="shared" si="1"/>
        <v>Xuất sắc</v>
      </c>
    </row>
    <row r="36" spans="1:11" ht="15.75" x14ac:dyDescent="0.25">
      <c r="A36" s="5">
        <v>24</v>
      </c>
      <c r="B36" s="18" t="s">
        <v>1183</v>
      </c>
      <c r="C36" s="17" t="s">
        <v>107</v>
      </c>
      <c r="D36" s="36">
        <v>39030</v>
      </c>
      <c r="E36" s="34">
        <f>VLOOKUP(B36,[1]Sheet1!B$4:L$8446,4,0)</f>
        <v>80</v>
      </c>
      <c r="F36" s="34">
        <f>VLOOKUP(B36,[1]Sheet1!B$4:F$8446,5,0)</f>
        <v>70</v>
      </c>
      <c r="G36" s="34">
        <f>VLOOKUP(B36,[1]Sheet1!B$4:J$8446,6,0)</f>
        <v>70</v>
      </c>
      <c r="H36" s="34">
        <f>VLOOKUP(B36,[1]Sheet1!B$4:H$8446,7,0)</f>
        <v>70</v>
      </c>
      <c r="I36" s="35" t="str">
        <f t="shared" si="0"/>
        <v>Khá</v>
      </c>
      <c r="J36" s="34">
        <f>VLOOKUP(B36,[1]Sheet1!B$4:K$8446,9,0)</f>
        <v>70</v>
      </c>
      <c r="K36" s="35" t="str">
        <f t="shared" si="1"/>
        <v>Khá</v>
      </c>
    </row>
    <row r="37" spans="1:11" ht="15.75" x14ac:dyDescent="0.25">
      <c r="A37" s="5">
        <v>25</v>
      </c>
      <c r="B37" s="18" t="s">
        <v>1184</v>
      </c>
      <c r="C37" s="17" t="s">
        <v>108</v>
      </c>
      <c r="D37" s="36">
        <v>38953</v>
      </c>
      <c r="E37" s="34">
        <f>VLOOKUP(B37,[1]Sheet1!B$4:L$8446,4,0)</f>
        <v>80</v>
      </c>
      <c r="F37" s="34">
        <f>VLOOKUP(B37,[1]Sheet1!B$4:F$8446,5,0)</f>
        <v>70</v>
      </c>
      <c r="G37" s="34">
        <f>VLOOKUP(B37,[1]Sheet1!B$4:J$8446,6,0)</f>
        <v>70</v>
      </c>
      <c r="H37" s="34">
        <f>VLOOKUP(B37,[1]Sheet1!B$4:H$8446,7,0)</f>
        <v>70</v>
      </c>
      <c r="I37" s="35" t="str">
        <f t="shared" si="0"/>
        <v>Khá</v>
      </c>
      <c r="J37" s="34">
        <f>VLOOKUP(B37,[1]Sheet1!B$4:K$8446,9,0)</f>
        <v>70</v>
      </c>
      <c r="K37" s="35" t="str">
        <f t="shared" si="1"/>
        <v>Khá</v>
      </c>
    </row>
    <row r="38" spans="1:11" ht="15.75" x14ac:dyDescent="0.25">
      <c r="A38" s="5">
        <v>26</v>
      </c>
      <c r="B38" s="18" t="s">
        <v>1185</v>
      </c>
      <c r="C38" s="17" t="s">
        <v>109</v>
      </c>
      <c r="D38" s="36">
        <v>38983</v>
      </c>
      <c r="E38" s="34">
        <f>VLOOKUP(B38,[1]Sheet1!B$4:L$8446,4,0)</f>
        <v>78</v>
      </c>
      <c r="F38" s="34">
        <f>VLOOKUP(B38,[1]Sheet1!B$4:F$8446,5,0)</f>
        <v>68</v>
      </c>
      <c r="G38" s="34">
        <f>VLOOKUP(B38,[1]Sheet1!B$4:J$8446,6,0)</f>
        <v>68</v>
      </c>
      <c r="H38" s="34">
        <f>VLOOKUP(B38,[1]Sheet1!B$4:H$8446,7,0)</f>
        <v>68</v>
      </c>
      <c r="I38" s="35" t="str">
        <f t="shared" si="0"/>
        <v>Khá</v>
      </c>
      <c r="J38" s="34">
        <f>VLOOKUP(B38,[1]Sheet1!B$4:K$8446,9,0)</f>
        <v>68</v>
      </c>
      <c r="K38" s="35" t="str">
        <f t="shared" si="1"/>
        <v>Khá</v>
      </c>
    </row>
    <row r="39" spans="1:11" ht="15.75" x14ac:dyDescent="0.25">
      <c r="A39" s="5">
        <v>27</v>
      </c>
      <c r="B39" s="18" t="s">
        <v>1186</v>
      </c>
      <c r="C39" s="17" t="s">
        <v>110</v>
      </c>
      <c r="D39" s="36">
        <v>38987</v>
      </c>
      <c r="E39" s="34">
        <f>VLOOKUP(B39,[1]Sheet1!B$4:L$8446,4,0)</f>
        <v>82</v>
      </c>
      <c r="F39" s="34">
        <f>VLOOKUP(B39,[1]Sheet1!B$4:F$8446,5,0)</f>
        <v>72</v>
      </c>
      <c r="G39" s="34">
        <f>VLOOKUP(B39,[1]Sheet1!B$4:J$8446,6,0)</f>
        <v>72</v>
      </c>
      <c r="H39" s="34">
        <f>VLOOKUP(B39,[1]Sheet1!B$4:H$8446,7,0)</f>
        <v>72</v>
      </c>
      <c r="I39" s="35" t="str">
        <f t="shared" si="0"/>
        <v>Khá</v>
      </c>
      <c r="J39" s="34">
        <f>VLOOKUP(B39,[1]Sheet1!B$4:K$8446,9,0)</f>
        <v>72</v>
      </c>
      <c r="K39" s="35" t="str">
        <f t="shared" si="1"/>
        <v>Khá</v>
      </c>
    </row>
    <row r="40" spans="1:11" ht="15.75" x14ac:dyDescent="0.25">
      <c r="A40" s="5">
        <v>28</v>
      </c>
      <c r="B40" s="18" t="s">
        <v>1187</v>
      </c>
      <c r="C40" s="17" t="s">
        <v>111</v>
      </c>
      <c r="D40" s="36">
        <v>38754</v>
      </c>
      <c r="E40" s="34">
        <f>VLOOKUP(B40,[1]Sheet1!B$4:L$8446,4,0)</f>
        <v>80</v>
      </c>
      <c r="F40" s="34">
        <f>VLOOKUP(B40,[1]Sheet1!B$4:F$8446,5,0)</f>
        <v>70</v>
      </c>
      <c r="G40" s="34">
        <f>VLOOKUP(B40,[1]Sheet1!B$4:J$8446,6,0)</f>
        <v>70</v>
      </c>
      <c r="H40" s="34">
        <f>VLOOKUP(B40,[1]Sheet1!B$4:H$8446,7,0)</f>
        <v>70</v>
      </c>
      <c r="I40" s="35" t="str">
        <f t="shared" si="0"/>
        <v>Khá</v>
      </c>
      <c r="J40" s="34">
        <f>VLOOKUP(B40,[1]Sheet1!B$4:K$8446,9,0)</f>
        <v>70</v>
      </c>
      <c r="K40" s="35" t="str">
        <f t="shared" si="1"/>
        <v>Khá</v>
      </c>
    </row>
    <row r="41" spans="1:11" ht="15.75" x14ac:dyDescent="0.25">
      <c r="A41" s="5">
        <v>29</v>
      </c>
      <c r="B41" s="18" t="s">
        <v>1188</v>
      </c>
      <c r="C41" s="17" t="s">
        <v>112</v>
      </c>
      <c r="D41" s="36">
        <v>38985</v>
      </c>
      <c r="E41" s="34">
        <f>VLOOKUP(B41,[1]Sheet1!B$4:L$8446,4,0)</f>
        <v>80</v>
      </c>
      <c r="F41" s="34">
        <f>VLOOKUP(B41,[1]Sheet1!B$4:F$8446,5,0)</f>
        <v>72</v>
      </c>
      <c r="G41" s="34">
        <f>VLOOKUP(B41,[1]Sheet1!B$4:J$8446,6,0)</f>
        <v>72</v>
      </c>
      <c r="H41" s="34">
        <f>VLOOKUP(B41,[1]Sheet1!B$4:H$8446,7,0)</f>
        <v>72</v>
      </c>
      <c r="I41" s="35" t="str">
        <f t="shared" si="0"/>
        <v>Khá</v>
      </c>
      <c r="J41" s="34">
        <f>VLOOKUP(B41,[1]Sheet1!B$4:K$8446,9,0)</f>
        <v>72</v>
      </c>
      <c r="K41" s="35" t="str">
        <f t="shared" si="1"/>
        <v>Khá</v>
      </c>
    </row>
    <row r="42" spans="1:11" ht="15.75" x14ac:dyDescent="0.25">
      <c r="A42" s="5">
        <v>30</v>
      </c>
      <c r="B42" s="18" t="s">
        <v>1189</v>
      </c>
      <c r="C42" s="17" t="s">
        <v>113</v>
      </c>
      <c r="D42" s="36">
        <v>38850</v>
      </c>
      <c r="E42" s="34">
        <f>VLOOKUP(B42,[1]Sheet1!B$4:L$8446,4,0)</f>
        <v>70</v>
      </c>
      <c r="F42" s="34">
        <f>VLOOKUP(B42,[1]Sheet1!B$4:F$8446,5,0)</f>
        <v>70</v>
      </c>
      <c r="G42" s="34">
        <f>VLOOKUP(B42,[1]Sheet1!B$4:J$8446,6,0)</f>
        <v>70</v>
      </c>
      <c r="H42" s="34">
        <f>VLOOKUP(B42,[1]Sheet1!B$4:H$8446,7,0)</f>
        <v>70</v>
      </c>
      <c r="I42" s="35" t="str">
        <f t="shared" si="0"/>
        <v>Khá</v>
      </c>
      <c r="J42" s="34">
        <f>VLOOKUP(B42,[1]Sheet1!B$4:K$8446,9,0)</f>
        <v>70</v>
      </c>
      <c r="K42" s="35" t="str">
        <f t="shared" si="1"/>
        <v>Khá</v>
      </c>
    </row>
    <row r="43" spans="1:11" ht="15.75" x14ac:dyDescent="0.25">
      <c r="A43" s="5">
        <v>31</v>
      </c>
      <c r="B43" s="18" t="s">
        <v>1190</v>
      </c>
      <c r="C43" s="17" t="s">
        <v>114</v>
      </c>
      <c r="D43" s="36">
        <v>39010</v>
      </c>
      <c r="E43" s="34">
        <f>VLOOKUP(B43,[1]Sheet1!B$4:L$8446,4,0)</f>
        <v>70</v>
      </c>
      <c r="F43" s="34">
        <f>VLOOKUP(B43,[1]Sheet1!B$4:F$8446,5,0)</f>
        <v>70</v>
      </c>
      <c r="G43" s="34">
        <f>VLOOKUP(B43,[1]Sheet1!B$4:J$8446,6,0)</f>
        <v>70</v>
      </c>
      <c r="H43" s="34">
        <f>VLOOKUP(B43,[1]Sheet1!B$4:H$8446,7,0)</f>
        <v>70</v>
      </c>
      <c r="I43" s="35" t="str">
        <f t="shared" si="0"/>
        <v>Khá</v>
      </c>
      <c r="J43" s="34">
        <f>VLOOKUP(B43,[1]Sheet1!B$4:K$8446,9,0)</f>
        <v>70</v>
      </c>
      <c r="K43" s="35" t="str">
        <f t="shared" si="1"/>
        <v>Khá</v>
      </c>
    </row>
    <row r="44" spans="1:11" ht="15.75" x14ac:dyDescent="0.25">
      <c r="A44" s="5">
        <v>32</v>
      </c>
      <c r="B44" s="18" t="s">
        <v>1191</v>
      </c>
      <c r="C44" s="17" t="s">
        <v>115</v>
      </c>
      <c r="D44" s="36">
        <v>38803</v>
      </c>
      <c r="E44" s="34">
        <f>VLOOKUP(B44,[1]Sheet1!B$4:L$8446,4,0)</f>
        <v>80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5">
        <v>33</v>
      </c>
      <c r="B45" s="18" t="s">
        <v>1192</v>
      </c>
      <c r="C45" s="17" t="s">
        <v>116</v>
      </c>
      <c r="D45" s="36">
        <v>38980</v>
      </c>
      <c r="E45" s="34">
        <f>VLOOKUP(B45,[1]Sheet1!B$4:L$8446,4,0)</f>
        <v>80</v>
      </c>
      <c r="F45" s="34">
        <f>VLOOKUP(B45,[1]Sheet1!B$4:F$8446,5,0)</f>
        <v>70</v>
      </c>
      <c r="G45" s="34">
        <f>VLOOKUP(B45,[1]Sheet1!B$4:J$8446,6,0)</f>
        <v>70</v>
      </c>
      <c r="H45" s="34">
        <f>VLOOKUP(B45,[1]Sheet1!B$4:H$8446,7,0)</f>
        <v>70</v>
      </c>
      <c r="I45" s="35" t="str">
        <f t="shared" si="0"/>
        <v>Khá</v>
      </c>
      <c r="J45" s="34">
        <f>VLOOKUP(B45,[1]Sheet1!B$4:K$8446,9,0)</f>
        <v>70</v>
      </c>
      <c r="K45" s="35" t="str">
        <f t="shared" si="1"/>
        <v>Khá</v>
      </c>
    </row>
    <row r="46" spans="1:11" ht="15.75" x14ac:dyDescent="0.25">
      <c r="A46" s="5">
        <v>34</v>
      </c>
      <c r="B46" s="18" t="s">
        <v>1193</v>
      </c>
      <c r="C46" s="17" t="s">
        <v>117</v>
      </c>
      <c r="D46" s="36">
        <v>38770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5">
        <v>35</v>
      </c>
      <c r="B47" s="18" t="s">
        <v>1194</v>
      </c>
      <c r="C47" s="17" t="s">
        <v>118</v>
      </c>
      <c r="D47" s="36">
        <v>39033</v>
      </c>
      <c r="E47" s="34">
        <f>VLOOKUP(B47,[1]Sheet1!B$4:L$8446,4,0)</f>
        <v>75</v>
      </c>
      <c r="F47" s="34">
        <f>VLOOKUP(B47,[1]Sheet1!B$4:F$8446,5,0)</f>
        <v>67</v>
      </c>
      <c r="G47" s="34">
        <f>VLOOKUP(B47,[1]Sheet1!B$4:J$8446,6,0)</f>
        <v>67</v>
      </c>
      <c r="H47" s="34">
        <f>VLOOKUP(B47,[1]Sheet1!B$4:H$8446,7,0)</f>
        <v>67</v>
      </c>
      <c r="I47" s="35" t="str">
        <f t="shared" si="0"/>
        <v>Khá</v>
      </c>
      <c r="J47" s="34">
        <f>VLOOKUP(B47,[1]Sheet1!B$4:K$8446,9,0)</f>
        <v>67</v>
      </c>
      <c r="K47" s="35" t="str">
        <f t="shared" si="1"/>
        <v>Khá</v>
      </c>
    </row>
    <row r="48" spans="1:11" ht="15.75" x14ac:dyDescent="0.25">
      <c r="A48" s="5">
        <v>36</v>
      </c>
      <c r="B48" s="18" t="s">
        <v>1195</v>
      </c>
      <c r="C48" s="17" t="s">
        <v>120</v>
      </c>
      <c r="D48" s="36">
        <v>38985</v>
      </c>
      <c r="E48" s="34">
        <f>VLOOKUP(B48,[1]Sheet1!B$4:L$8446,4,0)</f>
        <v>90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5">
        <v>37</v>
      </c>
      <c r="B49" s="18" t="s">
        <v>1196</v>
      </c>
      <c r="C49" s="17" t="s">
        <v>119</v>
      </c>
      <c r="D49" s="36">
        <v>38763</v>
      </c>
      <c r="E49" s="34">
        <f>VLOOKUP(B49,[1]Sheet1!B$4:L$8446,4,0)</f>
        <v>0</v>
      </c>
      <c r="F49" s="34">
        <f>VLOOKUP(B49,[1]Sheet1!B$4:F$8446,5,0)</f>
        <v>0</v>
      </c>
      <c r="G49" s="34">
        <f>VLOOKUP(B49,[1]Sheet1!B$4:J$8446,6,0)</f>
        <v>0</v>
      </c>
      <c r="H49" s="34">
        <f>VLOOKUP(B49,[1]Sheet1!B$4:H$8446,7,0)</f>
        <v>0</v>
      </c>
      <c r="I49" s="35" t="str">
        <f t="shared" si="0"/>
        <v>Kém</v>
      </c>
      <c r="J49" s="34">
        <f>VLOOKUP(B49,[1]Sheet1!B$4:K$8446,9,0)</f>
        <v>0</v>
      </c>
      <c r="K49" s="35" t="str">
        <f t="shared" si="1"/>
        <v>Kém</v>
      </c>
    </row>
    <row r="50" spans="1:11" ht="15.75" x14ac:dyDescent="0.25">
      <c r="A50" s="5">
        <v>38</v>
      </c>
      <c r="B50" s="18" t="s">
        <v>1197</v>
      </c>
      <c r="C50" s="17" t="s">
        <v>121</v>
      </c>
      <c r="D50" s="36">
        <v>39058</v>
      </c>
      <c r="E50" s="34">
        <f>VLOOKUP(B50,[1]Sheet1!B$4:L$8446,4,0)</f>
        <v>70</v>
      </c>
      <c r="F50" s="34">
        <f>VLOOKUP(B50,[1]Sheet1!B$4:F$8446,5,0)</f>
        <v>70</v>
      </c>
      <c r="G50" s="34">
        <f>VLOOKUP(B50,[1]Sheet1!B$4:J$8446,6,0)</f>
        <v>70</v>
      </c>
      <c r="H50" s="34">
        <f>VLOOKUP(B50,[1]Sheet1!B$4:H$8446,7,0)</f>
        <v>70</v>
      </c>
      <c r="I50" s="35" t="str">
        <f t="shared" si="0"/>
        <v>Khá</v>
      </c>
      <c r="J50" s="34">
        <f>VLOOKUP(B50,[1]Sheet1!B$4:K$8446,9,0)</f>
        <v>70</v>
      </c>
      <c r="K50" s="35" t="str">
        <f t="shared" si="1"/>
        <v>Khá</v>
      </c>
    </row>
    <row r="51" spans="1:11" ht="15.75" x14ac:dyDescent="0.25">
      <c r="A51" s="5">
        <v>39</v>
      </c>
      <c r="B51" s="18" t="s">
        <v>1198</v>
      </c>
      <c r="C51" s="17" t="s">
        <v>122</v>
      </c>
      <c r="D51" s="36">
        <v>38778</v>
      </c>
      <c r="E51" s="34">
        <f>VLOOKUP(B51,[1]Sheet1!B$4:L$8446,4,0)</f>
        <v>70</v>
      </c>
      <c r="F51" s="34">
        <f>VLOOKUP(B51,[1]Sheet1!B$4:F$8446,5,0)</f>
        <v>70</v>
      </c>
      <c r="G51" s="34">
        <f>VLOOKUP(B51,[1]Sheet1!B$4:J$8446,6,0)</f>
        <v>70</v>
      </c>
      <c r="H51" s="34">
        <f>VLOOKUP(B51,[1]Sheet1!B$4:H$8446,7,0)</f>
        <v>70</v>
      </c>
      <c r="I51" s="35" t="str">
        <f t="shared" si="0"/>
        <v>Khá</v>
      </c>
      <c r="J51" s="34">
        <f>VLOOKUP(B51,[1]Sheet1!B$4:K$8446,9,0)</f>
        <v>70</v>
      </c>
      <c r="K51" s="35" t="str">
        <f t="shared" si="1"/>
        <v>Khá</v>
      </c>
    </row>
    <row r="52" spans="1:11" ht="15.75" x14ac:dyDescent="0.25">
      <c r="A52" s="5">
        <v>40</v>
      </c>
      <c r="B52" s="18" t="s">
        <v>1199</v>
      </c>
      <c r="C52" s="17" t="s">
        <v>123</v>
      </c>
      <c r="D52" s="36">
        <v>39015</v>
      </c>
      <c r="E52" s="34">
        <f>VLOOKUP(B52,[1]Sheet1!B$4:L$8446,4,0)</f>
        <v>80</v>
      </c>
      <c r="F52" s="34">
        <f>VLOOKUP(B52,[1]Sheet1!B$4:F$8446,5,0)</f>
        <v>70</v>
      </c>
      <c r="G52" s="34">
        <f>VLOOKUP(B52,[1]Sheet1!B$4:J$8446,6,0)</f>
        <v>70</v>
      </c>
      <c r="H52" s="34">
        <f>VLOOKUP(B52,[1]Sheet1!B$4:H$8446,7,0)</f>
        <v>70</v>
      </c>
      <c r="I52" s="35" t="str">
        <f t="shared" si="0"/>
        <v>Khá</v>
      </c>
      <c r="J52" s="34">
        <f>VLOOKUP(B52,[1]Sheet1!B$4:K$8446,9,0)</f>
        <v>70</v>
      </c>
      <c r="K52" s="35" t="str">
        <f t="shared" si="1"/>
        <v>Khá</v>
      </c>
    </row>
    <row r="53" spans="1:11" ht="15.75" x14ac:dyDescent="0.25">
      <c r="A53" s="5">
        <v>41</v>
      </c>
      <c r="B53" s="18" t="s">
        <v>1200</v>
      </c>
      <c r="C53" s="17" t="s">
        <v>124</v>
      </c>
      <c r="D53" s="36">
        <v>38934</v>
      </c>
      <c r="E53" s="34">
        <f>VLOOKUP(B53,[1]Sheet1!B$4:L$8446,4,0)</f>
        <v>70</v>
      </c>
      <c r="F53" s="34">
        <f>VLOOKUP(B53,[1]Sheet1!B$4:F$8446,5,0)</f>
        <v>70</v>
      </c>
      <c r="G53" s="34">
        <f>VLOOKUP(B53,[1]Sheet1!B$4:J$8446,6,0)</f>
        <v>70</v>
      </c>
      <c r="H53" s="34">
        <f>VLOOKUP(B53,[1]Sheet1!B$4:H$8446,7,0)</f>
        <v>70</v>
      </c>
      <c r="I53" s="35" t="str">
        <f t="shared" si="0"/>
        <v>Khá</v>
      </c>
      <c r="J53" s="34">
        <f>VLOOKUP(B53,[1]Sheet1!B$4:K$8446,9,0)</f>
        <v>70</v>
      </c>
      <c r="K53" s="35" t="str">
        <f t="shared" si="1"/>
        <v>Khá</v>
      </c>
    </row>
    <row r="55" spans="1:11" x14ac:dyDescent="0.25">
      <c r="A55" s="41" t="s">
        <v>83</v>
      </c>
      <c r="B55" s="41"/>
      <c r="C55" s="41"/>
      <c r="D55" s="41"/>
    </row>
  </sheetData>
  <mergeCells count="19">
    <mergeCell ref="E10:E12"/>
    <mergeCell ref="F10:F12"/>
    <mergeCell ref="G10:G12"/>
    <mergeCell ref="A6:K6"/>
    <mergeCell ref="A55:D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E20A-4704-4781-9E96-117BC42AD751}">
  <dimension ref="A1:K55"/>
  <sheetViews>
    <sheetView workbookViewId="0">
      <selection activeCell="L50" sqref="L50"/>
    </sheetView>
  </sheetViews>
  <sheetFormatPr defaultColWidth="17.125" defaultRowHeight="15" x14ac:dyDescent="0.25"/>
  <cols>
    <col min="1" max="1" width="4.75" style="30" bestFit="1" customWidth="1"/>
    <col min="2" max="2" width="8.875" style="30" bestFit="1" customWidth="1"/>
    <col min="3" max="3" width="23" style="31" customWidth="1"/>
    <col min="4" max="4" width="9.875" style="31" bestFit="1" customWidth="1"/>
    <col min="5" max="5" width="6.875" style="30" bestFit="1" customWidth="1"/>
    <col min="6" max="6" width="5.375" style="30" bestFit="1" customWidth="1"/>
    <col min="7" max="7" width="6.75" style="30" customWidth="1"/>
    <col min="8" max="8" width="5.375" style="30" bestFit="1" customWidth="1"/>
    <col min="9" max="9" width="8.875" style="31" bestFit="1" customWidth="1"/>
    <col min="10" max="10" width="5.375" style="30" bestFit="1" customWidth="1"/>
    <col min="11" max="11" width="8.875" style="31" bestFit="1" customWidth="1"/>
    <col min="12" max="16384" width="17.125" style="31"/>
  </cols>
  <sheetData>
    <row r="1" spans="1:11" ht="16.5" x14ac:dyDescent="0.25">
      <c r="A1" s="50" t="s">
        <v>0</v>
      </c>
      <c r="B1" s="50"/>
      <c r="C1" s="50"/>
      <c r="D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D2" s="52"/>
      <c r="G2" s="51" t="s">
        <v>3</v>
      </c>
      <c r="H2" s="51"/>
      <c r="I2" s="51"/>
      <c r="J2" s="51"/>
      <c r="K2" s="51"/>
    </row>
    <row r="3" spans="1:11" ht="16.5" x14ac:dyDescent="0.25">
      <c r="A3" s="6"/>
    </row>
    <row r="5" spans="1:11" ht="19.5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9.5" x14ac:dyDescent="0.25">
      <c r="A6" s="53" t="s">
        <v>1243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9.5" x14ac:dyDescent="0.2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5.75" x14ac:dyDescent="0.25">
      <c r="A10" s="55" t="s">
        <v>5</v>
      </c>
      <c r="B10" s="56" t="s">
        <v>6</v>
      </c>
      <c r="C10" s="56" t="s">
        <v>7</v>
      </c>
      <c r="D10" s="56" t="s">
        <v>8</v>
      </c>
      <c r="E10" s="47" t="s">
        <v>622</v>
      </c>
      <c r="F10" s="47" t="s">
        <v>623</v>
      </c>
      <c r="G10" s="47" t="s">
        <v>624</v>
      </c>
      <c r="H10" s="56" t="s">
        <v>10</v>
      </c>
      <c r="I10" s="56"/>
      <c r="J10" s="56" t="s">
        <v>10</v>
      </c>
      <c r="K10" s="56"/>
    </row>
    <row r="11" spans="1:11" ht="15.75" x14ac:dyDescent="0.25">
      <c r="A11" s="55"/>
      <c r="B11" s="56"/>
      <c r="C11" s="56"/>
      <c r="D11" s="56"/>
      <c r="E11" s="48"/>
      <c r="F11" s="48"/>
      <c r="G11" s="48"/>
      <c r="H11" s="56" t="s">
        <v>11</v>
      </c>
      <c r="I11" s="56"/>
      <c r="J11" s="56" t="s">
        <v>26</v>
      </c>
      <c r="K11" s="56"/>
    </row>
    <row r="12" spans="1:11" ht="15.75" x14ac:dyDescent="0.25">
      <c r="A12" s="55"/>
      <c r="B12" s="56"/>
      <c r="C12" s="56"/>
      <c r="D12" s="56"/>
      <c r="E12" s="49"/>
      <c r="F12" s="49"/>
      <c r="G12" s="49"/>
      <c r="H12" s="14" t="s">
        <v>9</v>
      </c>
      <c r="I12" s="14" t="s">
        <v>12</v>
      </c>
      <c r="J12" s="14" t="s">
        <v>9</v>
      </c>
      <c r="K12" s="14" t="s">
        <v>12</v>
      </c>
    </row>
    <row r="13" spans="1:11" ht="15.75" x14ac:dyDescent="0.25">
      <c r="A13" s="32">
        <v>1</v>
      </c>
      <c r="B13" s="18" t="s">
        <v>1202</v>
      </c>
      <c r="C13" s="17" t="s">
        <v>42</v>
      </c>
      <c r="D13" s="36">
        <v>38797</v>
      </c>
      <c r="E13" s="34">
        <f>VLOOKUP(B13,[1]Sheet1!B$4:L$8446,4,0)</f>
        <v>70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3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32">
        <v>2</v>
      </c>
      <c r="B14" s="18" t="s">
        <v>1203</v>
      </c>
      <c r="C14" s="17" t="s">
        <v>43</v>
      </c>
      <c r="D14" s="36">
        <v>38908</v>
      </c>
      <c r="E14" s="34">
        <f>VLOOKUP(B14,[1]Sheet1!B$4:L$8446,4,0)</f>
        <v>100</v>
      </c>
      <c r="F14" s="34">
        <f>VLOOKUP(B14,[1]Sheet1!B$4:F$8446,5,0)</f>
        <v>100</v>
      </c>
      <c r="G14" s="34">
        <f>VLOOKUP(B14,[1]Sheet1!B$4:J$8446,6,0)</f>
        <v>100</v>
      </c>
      <c r="H14" s="34">
        <f>VLOOKUP(B14,[1]Sheet1!B$4:H$8446,7,0)</f>
        <v>100</v>
      </c>
      <c r="I14" s="35" t="str">
        <f t="shared" si="0"/>
        <v>Xuất sắc</v>
      </c>
      <c r="J14" s="34">
        <f>VLOOKUP(B14,[1]Sheet1!B$4:K$8446,9,0)</f>
        <v>100</v>
      </c>
      <c r="K14" s="35" t="str">
        <f t="shared" si="1"/>
        <v>Xuất sắc</v>
      </c>
    </row>
    <row r="15" spans="1:11" ht="15.75" x14ac:dyDescent="0.25">
      <c r="A15" s="32">
        <v>3</v>
      </c>
      <c r="B15" s="18" t="s">
        <v>1204</v>
      </c>
      <c r="C15" s="17" t="s">
        <v>44</v>
      </c>
      <c r="D15" s="36">
        <v>38858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32">
        <v>4</v>
      </c>
      <c r="B16" s="18" t="s">
        <v>1205</v>
      </c>
      <c r="C16" s="17" t="s">
        <v>45</v>
      </c>
      <c r="D16" s="36">
        <v>38778</v>
      </c>
      <c r="E16" s="34">
        <f>VLOOKUP(B16,[1]Sheet1!B$4:L$8446,4,0)</f>
        <v>70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32">
        <v>5</v>
      </c>
      <c r="B17" s="18" t="s">
        <v>1206</v>
      </c>
      <c r="C17" s="17" t="s">
        <v>46</v>
      </c>
      <c r="D17" s="36">
        <v>38972</v>
      </c>
      <c r="E17" s="34">
        <f>VLOOKUP(B17,[1]Sheet1!B$4:L$8446,4,0)</f>
        <v>92</v>
      </c>
      <c r="F17" s="34">
        <f>VLOOKUP(B17,[1]Sheet1!B$4:F$8446,5,0)</f>
        <v>92</v>
      </c>
      <c r="G17" s="34">
        <f>VLOOKUP(B17,[1]Sheet1!B$4:J$8446,6,0)</f>
        <v>92</v>
      </c>
      <c r="H17" s="34">
        <f>VLOOKUP(B17,[1]Sheet1!B$4:H$8446,7,0)</f>
        <v>92</v>
      </c>
      <c r="I17" s="35" t="str">
        <f t="shared" si="0"/>
        <v>Xuất sắc</v>
      </c>
      <c r="J17" s="34">
        <f>VLOOKUP(B17,[1]Sheet1!B$4:K$8446,9,0)</f>
        <v>92</v>
      </c>
      <c r="K17" s="35" t="str">
        <f t="shared" si="1"/>
        <v>Xuất sắc</v>
      </c>
    </row>
    <row r="18" spans="1:11" ht="15.75" x14ac:dyDescent="0.25">
      <c r="A18" s="32">
        <v>6</v>
      </c>
      <c r="B18" s="18" t="s">
        <v>1207</v>
      </c>
      <c r="C18" s="17" t="s">
        <v>51</v>
      </c>
      <c r="D18" s="36">
        <v>38774</v>
      </c>
      <c r="E18" s="34">
        <f>VLOOKUP(B18,[1]Sheet1!B$4:L$8446,4,0)</f>
        <v>96</v>
      </c>
      <c r="F18" s="34">
        <f>VLOOKUP(B18,[1]Sheet1!B$4:F$8446,5,0)</f>
        <v>96</v>
      </c>
      <c r="G18" s="34">
        <f>VLOOKUP(B18,[1]Sheet1!B$4:J$8446,6,0)</f>
        <v>96</v>
      </c>
      <c r="H18" s="34">
        <f>VLOOKUP(B18,[1]Sheet1!B$4:H$8446,7,0)</f>
        <v>96</v>
      </c>
      <c r="I18" s="35" t="str">
        <f t="shared" si="0"/>
        <v>Xuất sắc</v>
      </c>
      <c r="J18" s="34">
        <f>VLOOKUP(B18,[1]Sheet1!B$4:K$8446,9,0)</f>
        <v>96</v>
      </c>
      <c r="K18" s="35" t="str">
        <f t="shared" si="1"/>
        <v>Xuất sắc</v>
      </c>
    </row>
    <row r="19" spans="1:11" ht="15.75" x14ac:dyDescent="0.25">
      <c r="A19" s="32">
        <v>7</v>
      </c>
      <c r="B19" s="18" t="s">
        <v>1208</v>
      </c>
      <c r="C19" s="17" t="s">
        <v>52</v>
      </c>
      <c r="D19" s="36">
        <v>38833</v>
      </c>
      <c r="E19" s="34">
        <f>VLOOKUP(B19,[1]Sheet1!B$4:L$8446,4,0)</f>
        <v>85</v>
      </c>
      <c r="F19" s="34">
        <f>VLOOKUP(B19,[1]Sheet1!B$4:F$8446,5,0)</f>
        <v>85</v>
      </c>
      <c r="G19" s="34">
        <f>VLOOKUP(B19,[1]Sheet1!B$4:J$8446,6,0)</f>
        <v>85</v>
      </c>
      <c r="H19" s="34">
        <f>VLOOKUP(B19,[1]Sheet1!B$4:H$8446,7,0)</f>
        <v>85</v>
      </c>
      <c r="I19" s="35" t="str">
        <f t="shared" si="0"/>
        <v>Tốt</v>
      </c>
      <c r="J19" s="34">
        <f>VLOOKUP(B19,[1]Sheet1!B$4:K$8446,9,0)</f>
        <v>85</v>
      </c>
      <c r="K19" s="35" t="str">
        <f t="shared" si="1"/>
        <v>Tốt</v>
      </c>
    </row>
    <row r="20" spans="1:11" ht="15.75" x14ac:dyDescent="0.25">
      <c r="A20" s="32">
        <v>8</v>
      </c>
      <c r="B20" s="18" t="s">
        <v>1209</v>
      </c>
      <c r="C20" s="17" t="s">
        <v>48</v>
      </c>
      <c r="D20" s="36">
        <v>38762</v>
      </c>
      <c r="E20" s="34">
        <f>VLOOKUP(B20,[1]Sheet1!B$4:L$8446,4,0)</f>
        <v>82</v>
      </c>
      <c r="F20" s="34">
        <f>VLOOKUP(B20,[1]Sheet1!B$4:F$8446,5,0)</f>
        <v>82</v>
      </c>
      <c r="G20" s="34">
        <f>VLOOKUP(B20,[1]Sheet1!B$4:J$8446,6,0)</f>
        <v>82</v>
      </c>
      <c r="H20" s="34">
        <f>VLOOKUP(B20,[1]Sheet1!B$4:H$8446,7,0)</f>
        <v>82</v>
      </c>
      <c r="I20" s="35" t="str">
        <f t="shared" si="0"/>
        <v>Tốt</v>
      </c>
      <c r="J20" s="34">
        <f>VLOOKUP(B20,[1]Sheet1!B$4:K$8446,9,0)</f>
        <v>82</v>
      </c>
      <c r="K20" s="35" t="str">
        <f t="shared" si="1"/>
        <v>Tốt</v>
      </c>
    </row>
    <row r="21" spans="1:11" ht="15.75" x14ac:dyDescent="0.25">
      <c r="A21" s="32">
        <v>9</v>
      </c>
      <c r="B21" s="18" t="s">
        <v>1210</v>
      </c>
      <c r="C21" s="17" t="s">
        <v>47</v>
      </c>
      <c r="D21" s="36">
        <v>38949</v>
      </c>
      <c r="E21" s="34">
        <f>VLOOKUP(B21,[1]Sheet1!B$4:L$8446,4,0)</f>
        <v>100</v>
      </c>
      <c r="F21" s="34">
        <f>VLOOKUP(B21,[1]Sheet1!B$4:F$8446,5,0)</f>
        <v>100</v>
      </c>
      <c r="G21" s="34">
        <f>VLOOKUP(B21,[1]Sheet1!B$4:J$8446,6,0)</f>
        <v>100</v>
      </c>
      <c r="H21" s="34">
        <f>VLOOKUP(B21,[1]Sheet1!B$4:H$8446,7,0)</f>
        <v>100</v>
      </c>
      <c r="I21" s="35" t="str">
        <f t="shared" si="0"/>
        <v>Xuất sắc</v>
      </c>
      <c r="J21" s="34">
        <f>VLOOKUP(B21,[1]Sheet1!B$4:K$8446,9,0)</f>
        <v>100</v>
      </c>
      <c r="K21" s="35" t="str">
        <f t="shared" si="1"/>
        <v>Xuất sắc</v>
      </c>
    </row>
    <row r="22" spans="1:11" ht="15.75" x14ac:dyDescent="0.25">
      <c r="A22" s="32">
        <v>10</v>
      </c>
      <c r="B22" s="18" t="s">
        <v>1211</v>
      </c>
      <c r="C22" s="17" t="s">
        <v>49</v>
      </c>
      <c r="D22" s="36">
        <v>38903</v>
      </c>
      <c r="E22" s="34">
        <f>VLOOKUP(B22,[1]Sheet1!B$4:L$8446,4,0)</f>
        <v>80</v>
      </c>
      <c r="F22" s="34">
        <f>VLOOKUP(B22,[1]Sheet1!B$4:F$8446,5,0)</f>
        <v>79</v>
      </c>
      <c r="G22" s="34">
        <f>VLOOKUP(B22,[1]Sheet1!B$4:J$8446,6,0)</f>
        <v>79</v>
      </c>
      <c r="H22" s="34">
        <f>VLOOKUP(B22,[1]Sheet1!B$4:H$8446,7,0)</f>
        <v>79</v>
      </c>
      <c r="I22" s="35" t="str">
        <f t="shared" si="0"/>
        <v>Khá</v>
      </c>
      <c r="J22" s="34">
        <f>VLOOKUP(B22,[1]Sheet1!B$4:K$8446,9,0)</f>
        <v>79</v>
      </c>
      <c r="K22" s="35" t="str">
        <f t="shared" si="1"/>
        <v>Khá</v>
      </c>
    </row>
    <row r="23" spans="1:11" ht="15.75" x14ac:dyDescent="0.25">
      <c r="A23" s="32">
        <v>11</v>
      </c>
      <c r="B23" s="18" t="s">
        <v>1212</v>
      </c>
      <c r="C23" s="17" t="s">
        <v>50</v>
      </c>
      <c r="D23" s="36">
        <v>38729</v>
      </c>
      <c r="E23" s="34">
        <f>VLOOKUP(B23,[1]Sheet1!B$4:L$8446,4,0)</f>
        <v>80</v>
      </c>
      <c r="F23" s="34">
        <f>VLOOKUP(B23,[1]Sheet1!B$4:F$8446,5,0)</f>
        <v>77</v>
      </c>
      <c r="G23" s="34">
        <f>VLOOKUP(B23,[1]Sheet1!B$4:J$8446,6,0)</f>
        <v>77</v>
      </c>
      <c r="H23" s="34">
        <f>VLOOKUP(B23,[1]Sheet1!B$4:H$8446,7,0)</f>
        <v>77</v>
      </c>
      <c r="I23" s="35" t="str">
        <f t="shared" si="0"/>
        <v>Khá</v>
      </c>
      <c r="J23" s="34">
        <f>VLOOKUP(B23,[1]Sheet1!B$4:K$8446,9,0)</f>
        <v>77</v>
      </c>
      <c r="K23" s="35" t="str">
        <f t="shared" si="1"/>
        <v>Khá</v>
      </c>
    </row>
    <row r="24" spans="1:11" ht="15.75" x14ac:dyDescent="0.25">
      <c r="A24" s="32">
        <v>12</v>
      </c>
      <c r="B24" s="18" t="s">
        <v>1213</v>
      </c>
      <c r="C24" s="17" t="s">
        <v>53</v>
      </c>
      <c r="D24" s="36">
        <v>38855</v>
      </c>
      <c r="E24" s="34">
        <f>VLOOKUP(B24,[1]Sheet1!B$4:L$8446,4,0)</f>
        <v>84</v>
      </c>
      <c r="F24" s="34">
        <f>VLOOKUP(B24,[1]Sheet1!B$4:F$8446,5,0)</f>
        <v>84</v>
      </c>
      <c r="G24" s="34">
        <f>VLOOKUP(B24,[1]Sheet1!B$4:J$8446,6,0)</f>
        <v>84</v>
      </c>
      <c r="H24" s="34">
        <f>VLOOKUP(B24,[1]Sheet1!B$4:H$8446,7,0)</f>
        <v>84</v>
      </c>
      <c r="I24" s="35" t="str">
        <f t="shared" si="0"/>
        <v>Tốt</v>
      </c>
      <c r="J24" s="34">
        <f>VLOOKUP(B24,[1]Sheet1!B$4:K$8446,9,0)</f>
        <v>84</v>
      </c>
      <c r="K24" s="35" t="str">
        <f t="shared" si="1"/>
        <v>Tốt</v>
      </c>
    </row>
    <row r="25" spans="1:11" ht="15.75" x14ac:dyDescent="0.25">
      <c r="A25" s="32">
        <v>13</v>
      </c>
      <c r="B25" s="18" t="s">
        <v>1214</v>
      </c>
      <c r="C25" s="17" t="s">
        <v>54</v>
      </c>
      <c r="D25" s="36">
        <v>38958</v>
      </c>
      <c r="E25" s="34">
        <f>VLOOKUP(B25,[1]Sheet1!B$4:L$8446,4,0)</f>
        <v>100</v>
      </c>
      <c r="F25" s="34">
        <f>VLOOKUP(B25,[1]Sheet1!B$4:F$8446,5,0)</f>
        <v>100</v>
      </c>
      <c r="G25" s="34">
        <f>VLOOKUP(B25,[1]Sheet1!B$4:J$8446,6,0)</f>
        <v>100</v>
      </c>
      <c r="H25" s="34">
        <f>VLOOKUP(B25,[1]Sheet1!B$4:H$8446,7,0)</f>
        <v>100</v>
      </c>
      <c r="I25" s="35" t="str">
        <f t="shared" si="0"/>
        <v>Xuất sắc</v>
      </c>
      <c r="J25" s="34">
        <f>VLOOKUP(B25,[1]Sheet1!B$4:K$8446,9,0)</f>
        <v>100</v>
      </c>
      <c r="K25" s="35" t="str">
        <f t="shared" si="1"/>
        <v>Xuất sắc</v>
      </c>
    </row>
    <row r="26" spans="1:11" ht="15.75" x14ac:dyDescent="0.25">
      <c r="A26" s="32">
        <v>14</v>
      </c>
      <c r="B26" s="18" t="s">
        <v>1215</v>
      </c>
      <c r="C26" s="17" t="s">
        <v>55</v>
      </c>
      <c r="D26" s="36">
        <v>39015</v>
      </c>
      <c r="E26" s="34">
        <f>VLOOKUP(B26,[1]Sheet1!B$4:L$8446,4,0)</f>
        <v>84</v>
      </c>
      <c r="F26" s="34">
        <f>VLOOKUP(B26,[1]Sheet1!B$4:F$8446,5,0)</f>
        <v>81</v>
      </c>
      <c r="G26" s="34">
        <f>VLOOKUP(B26,[1]Sheet1!B$4:J$8446,6,0)</f>
        <v>81</v>
      </c>
      <c r="H26" s="34">
        <f>VLOOKUP(B26,[1]Sheet1!B$4:H$8446,7,0)</f>
        <v>81</v>
      </c>
      <c r="I26" s="35" t="str">
        <f t="shared" si="0"/>
        <v>Tốt</v>
      </c>
      <c r="J26" s="34">
        <f>VLOOKUP(B26,[1]Sheet1!B$4:K$8446,9,0)</f>
        <v>81</v>
      </c>
      <c r="K26" s="35" t="str">
        <f t="shared" si="1"/>
        <v>Tốt</v>
      </c>
    </row>
    <row r="27" spans="1:11" ht="15.75" x14ac:dyDescent="0.25">
      <c r="A27" s="32">
        <v>15</v>
      </c>
      <c r="B27" s="18" t="s">
        <v>1216</v>
      </c>
      <c r="C27" s="17" t="s">
        <v>56</v>
      </c>
      <c r="D27" s="36">
        <v>38925</v>
      </c>
      <c r="E27" s="34">
        <f>VLOOKUP(B27,[1]Sheet1!B$4:L$8446,4,0)</f>
        <v>68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32">
        <v>16</v>
      </c>
      <c r="B28" s="18" t="s">
        <v>1217</v>
      </c>
      <c r="C28" s="17" t="s">
        <v>57</v>
      </c>
      <c r="D28" s="36">
        <v>38768</v>
      </c>
      <c r="E28" s="34">
        <f>VLOOKUP(B28,[1]Sheet1!B$4:L$8446,4,0)</f>
        <v>94</v>
      </c>
      <c r="F28" s="34">
        <f>VLOOKUP(B28,[1]Sheet1!B$4:F$8446,5,0)</f>
        <v>84</v>
      </c>
      <c r="G28" s="34">
        <f>VLOOKUP(B28,[1]Sheet1!B$4:J$8446,6,0)</f>
        <v>84</v>
      </c>
      <c r="H28" s="34">
        <f>VLOOKUP(B28,[1]Sheet1!B$4:H$8446,7,0)</f>
        <v>84</v>
      </c>
      <c r="I28" s="35" t="str">
        <f t="shared" si="0"/>
        <v>Tốt</v>
      </c>
      <c r="J28" s="34">
        <f>VLOOKUP(B28,[1]Sheet1!B$4:K$8446,9,0)</f>
        <v>84</v>
      </c>
      <c r="K28" s="35" t="str">
        <f t="shared" si="1"/>
        <v>Tốt</v>
      </c>
    </row>
    <row r="29" spans="1:11" ht="15.75" x14ac:dyDescent="0.25">
      <c r="A29" s="32">
        <v>17</v>
      </c>
      <c r="B29" s="18" t="s">
        <v>1218</v>
      </c>
      <c r="C29" s="17" t="s">
        <v>58</v>
      </c>
      <c r="D29" s="36">
        <v>38989</v>
      </c>
      <c r="E29" s="34">
        <f>VLOOKUP(B29,[1]Sheet1!B$4:L$8446,4,0)</f>
        <v>70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32">
        <v>18</v>
      </c>
      <c r="B30" s="18" t="s">
        <v>1219</v>
      </c>
      <c r="C30" s="17" t="s">
        <v>59</v>
      </c>
      <c r="D30" s="36">
        <v>38762</v>
      </c>
      <c r="E30" s="34">
        <f>VLOOKUP(B30,[1]Sheet1!B$4:L$8446,4,0)</f>
        <v>84</v>
      </c>
      <c r="F30" s="34">
        <f>VLOOKUP(B30,[1]Sheet1!B$4:F$8446,5,0)</f>
        <v>84</v>
      </c>
      <c r="G30" s="34">
        <f>VLOOKUP(B30,[1]Sheet1!B$4:J$8446,6,0)</f>
        <v>84</v>
      </c>
      <c r="H30" s="34">
        <f>VLOOKUP(B30,[1]Sheet1!B$4:H$8446,7,0)</f>
        <v>84</v>
      </c>
      <c r="I30" s="35" t="str">
        <f t="shared" si="0"/>
        <v>Tốt</v>
      </c>
      <c r="J30" s="34">
        <f>VLOOKUP(B30,[1]Sheet1!B$4:K$8446,9,0)</f>
        <v>84</v>
      </c>
      <c r="K30" s="35" t="str">
        <f t="shared" si="1"/>
        <v>Tốt</v>
      </c>
    </row>
    <row r="31" spans="1:11" ht="15.75" x14ac:dyDescent="0.25">
      <c r="A31" s="32">
        <v>19</v>
      </c>
      <c r="B31" s="18" t="s">
        <v>1220</v>
      </c>
      <c r="C31" s="17" t="s">
        <v>60</v>
      </c>
      <c r="D31" s="36">
        <v>39042</v>
      </c>
      <c r="E31" s="34">
        <f>VLOOKUP(B31,[1]Sheet1!B$4:L$8446,4,0)</f>
        <v>100</v>
      </c>
      <c r="F31" s="34">
        <f>VLOOKUP(B31,[1]Sheet1!B$4:F$8446,5,0)</f>
        <v>100</v>
      </c>
      <c r="G31" s="34">
        <f>VLOOKUP(B31,[1]Sheet1!B$4:J$8446,6,0)</f>
        <v>100</v>
      </c>
      <c r="H31" s="34">
        <f>VLOOKUP(B31,[1]Sheet1!B$4:H$8446,7,0)</f>
        <v>100</v>
      </c>
      <c r="I31" s="35" t="str">
        <f t="shared" si="0"/>
        <v>Xuất sắc</v>
      </c>
      <c r="J31" s="34">
        <f>VLOOKUP(B31,[1]Sheet1!B$4:K$8446,9,0)</f>
        <v>100</v>
      </c>
      <c r="K31" s="35" t="str">
        <f t="shared" si="1"/>
        <v>Xuất sắc</v>
      </c>
    </row>
    <row r="32" spans="1:11" ht="15.75" x14ac:dyDescent="0.25">
      <c r="A32" s="32">
        <v>20</v>
      </c>
      <c r="B32" s="18" t="s">
        <v>1221</v>
      </c>
      <c r="C32" s="17" t="s">
        <v>61</v>
      </c>
      <c r="D32" s="36">
        <v>39038</v>
      </c>
      <c r="E32" s="34">
        <f>VLOOKUP(B32,[1]Sheet1!B$4:L$8446,4,0)</f>
        <v>80</v>
      </c>
      <c r="F32" s="34">
        <f>VLOOKUP(B32,[1]Sheet1!B$4:F$8446,5,0)</f>
        <v>77</v>
      </c>
      <c r="G32" s="34">
        <f>VLOOKUP(B32,[1]Sheet1!B$4:J$8446,6,0)</f>
        <v>77</v>
      </c>
      <c r="H32" s="34">
        <f>VLOOKUP(B32,[1]Sheet1!B$4:H$8446,7,0)</f>
        <v>77</v>
      </c>
      <c r="I32" s="35" t="str">
        <f t="shared" si="0"/>
        <v>Khá</v>
      </c>
      <c r="J32" s="34">
        <f>VLOOKUP(B32,[1]Sheet1!B$4:K$8446,9,0)</f>
        <v>77</v>
      </c>
      <c r="K32" s="35" t="str">
        <f t="shared" si="1"/>
        <v>Khá</v>
      </c>
    </row>
    <row r="33" spans="1:11" ht="15.75" x14ac:dyDescent="0.25">
      <c r="A33" s="32">
        <v>21</v>
      </c>
      <c r="B33" s="18" t="s">
        <v>1222</v>
      </c>
      <c r="C33" s="17" t="s">
        <v>62</v>
      </c>
      <c r="D33" s="36">
        <v>39060</v>
      </c>
      <c r="E33" s="34">
        <f>VLOOKUP(B33,[1]Sheet1!B$4:L$8446,4,0)</f>
        <v>84</v>
      </c>
      <c r="F33" s="34">
        <f>VLOOKUP(B33,[1]Sheet1!B$4:F$8446,5,0)</f>
        <v>84</v>
      </c>
      <c r="G33" s="34">
        <f>VLOOKUP(B33,[1]Sheet1!B$4:J$8446,6,0)</f>
        <v>84</v>
      </c>
      <c r="H33" s="34">
        <f>VLOOKUP(B33,[1]Sheet1!B$4:H$8446,7,0)</f>
        <v>84</v>
      </c>
      <c r="I33" s="35" t="str">
        <f t="shared" si="0"/>
        <v>Tốt</v>
      </c>
      <c r="J33" s="34">
        <f>VLOOKUP(B33,[1]Sheet1!B$4:K$8446,9,0)</f>
        <v>84</v>
      </c>
      <c r="K33" s="35" t="str">
        <f t="shared" si="1"/>
        <v>Tốt</v>
      </c>
    </row>
    <row r="34" spans="1:11" ht="15.75" x14ac:dyDescent="0.25">
      <c r="A34" s="32">
        <v>22</v>
      </c>
      <c r="B34" s="18" t="s">
        <v>1223</v>
      </c>
      <c r="C34" s="17" t="s">
        <v>63</v>
      </c>
      <c r="D34" s="36">
        <v>38957</v>
      </c>
      <c r="E34" s="34">
        <f>VLOOKUP(B34,[1]Sheet1!B$4:L$8446,4,0)</f>
        <v>92</v>
      </c>
      <c r="F34" s="34">
        <f>VLOOKUP(B34,[1]Sheet1!B$4:F$8446,5,0)</f>
        <v>92</v>
      </c>
      <c r="G34" s="34">
        <f>VLOOKUP(B34,[1]Sheet1!B$4:J$8446,6,0)</f>
        <v>92</v>
      </c>
      <c r="H34" s="34">
        <f>VLOOKUP(B34,[1]Sheet1!B$4:H$8446,7,0)</f>
        <v>92</v>
      </c>
      <c r="I34" s="35" t="str">
        <f t="shared" si="0"/>
        <v>Xuất sắc</v>
      </c>
      <c r="J34" s="34">
        <f>VLOOKUP(B34,[1]Sheet1!B$4:K$8446,9,0)</f>
        <v>92</v>
      </c>
      <c r="K34" s="35" t="str">
        <f t="shared" si="1"/>
        <v>Xuất sắc</v>
      </c>
    </row>
    <row r="35" spans="1:11" ht="15.75" x14ac:dyDescent="0.25">
      <c r="A35" s="32">
        <v>23</v>
      </c>
      <c r="B35" s="18" t="s">
        <v>1224</v>
      </c>
      <c r="C35" s="17" t="s">
        <v>64</v>
      </c>
      <c r="D35" s="36">
        <v>38892</v>
      </c>
      <c r="E35" s="34">
        <f>VLOOKUP(B35,[1]Sheet1!B$4:L$8446,4,0)</f>
        <v>82</v>
      </c>
      <c r="F35" s="34">
        <f>VLOOKUP(B35,[1]Sheet1!B$4:F$8446,5,0)</f>
        <v>82</v>
      </c>
      <c r="G35" s="34">
        <f>VLOOKUP(B35,[1]Sheet1!B$4:J$8446,6,0)</f>
        <v>82</v>
      </c>
      <c r="H35" s="34">
        <f>VLOOKUP(B35,[1]Sheet1!B$4:H$8446,7,0)</f>
        <v>82</v>
      </c>
      <c r="I35" s="35" t="str">
        <f t="shared" si="0"/>
        <v>Tốt</v>
      </c>
      <c r="J35" s="34">
        <f>VLOOKUP(B35,[1]Sheet1!B$4:K$8446,9,0)</f>
        <v>82</v>
      </c>
      <c r="K35" s="35" t="str">
        <f t="shared" si="1"/>
        <v>Tốt</v>
      </c>
    </row>
    <row r="36" spans="1:11" ht="15.75" x14ac:dyDescent="0.25">
      <c r="A36" s="32">
        <v>24</v>
      </c>
      <c r="B36" s="18" t="s">
        <v>1225</v>
      </c>
      <c r="C36" s="17" t="s">
        <v>65</v>
      </c>
      <c r="D36" s="36">
        <v>38915</v>
      </c>
      <c r="E36" s="34">
        <f>VLOOKUP(B36,[1]Sheet1!B$4:L$8446,4,0)</f>
        <v>86</v>
      </c>
      <c r="F36" s="34">
        <f>VLOOKUP(B36,[1]Sheet1!B$4:F$8446,5,0)</f>
        <v>86</v>
      </c>
      <c r="G36" s="34">
        <f>VLOOKUP(B36,[1]Sheet1!B$4:J$8446,6,0)</f>
        <v>86</v>
      </c>
      <c r="H36" s="34">
        <f>VLOOKUP(B36,[1]Sheet1!B$4:H$8446,7,0)</f>
        <v>86</v>
      </c>
      <c r="I36" s="35" t="str">
        <f t="shared" si="0"/>
        <v>Tốt</v>
      </c>
      <c r="J36" s="34">
        <f>VLOOKUP(B36,[1]Sheet1!B$4:K$8446,9,0)</f>
        <v>86</v>
      </c>
      <c r="K36" s="35" t="str">
        <f t="shared" si="1"/>
        <v>Tốt</v>
      </c>
    </row>
    <row r="37" spans="1:11" ht="15.75" x14ac:dyDescent="0.25">
      <c r="A37" s="32">
        <v>25</v>
      </c>
      <c r="B37" s="18" t="s">
        <v>1226</v>
      </c>
      <c r="C37" s="17" t="s">
        <v>66</v>
      </c>
      <c r="D37" s="36">
        <v>39053</v>
      </c>
      <c r="E37" s="34">
        <f>VLOOKUP(B37,[1]Sheet1!B$4:L$8446,4,0)</f>
        <v>80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32">
        <v>26</v>
      </c>
      <c r="B38" s="18" t="s">
        <v>1227</v>
      </c>
      <c r="C38" s="17" t="s">
        <v>67</v>
      </c>
      <c r="D38" s="36">
        <v>38737</v>
      </c>
      <c r="E38" s="34">
        <f>VLOOKUP(B38,[1]Sheet1!B$4:L$8446,4,0)</f>
        <v>98</v>
      </c>
      <c r="F38" s="34">
        <f>VLOOKUP(B38,[1]Sheet1!B$4:F$8446,5,0)</f>
        <v>98</v>
      </c>
      <c r="G38" s="34">
        <f>VLOOKUP(B38,[1]Sheet1!B$4:J$8446,6,0)</f>
        <v>98</v>
      </c>
      <c r="H38" s="34">
        <f>VLOOKUP(B38,[1]Sheet1!B$4:H$8446,7,0)</f>
        <v>98</v>
      </c>
      <c r="I38" s="35" t="str">
        <f t="shared" si="0"/>
        <v>Xuất sắc</v>
      </c>
      <c r="J38" s="34">
        <f>VLOOKUP(B38,[1]Sheet1!B$4:K$8446,9,0)</f>
        <v>98</v>
      </c>
      <c r="K38" s="35" t="str">
        <f t="shared" si="1"/>
        <v>Xuất sắc</v>
      </c>
    </row>
    <row r="39" spans="1:11" ht="15.75" x14ac:dyDescent="0.25">
      <c r="A39" s="32">
        <v>27</v>
      </c>
      <c r="B39" s="18" t="s">
        <v>1228</v>
      </c>
      <c r="C39" s="17" t="s">
        <v>68</v>
      </c>
      <c r="D39" s="36">
        <v>38880</v>
      </c>
      <c r="E39" s="34">
        <f>VLOOKUP(B39,[1]Sheet1!B$4:L$8446,4,0)</f>
        <v>82</v>
      </c>
      <c r="F39" s="34">
        <f>VLOOKUP(B39,[1]Sheet1!B$4:F$8446,5,0)</f>
        <v>82</v>
      </c>
      <c r="G39" s="34">
        <f>VLOOKUP(B39,[1]Sheet1!B$4:J$8446,6,0)</f>
        <v>82</v>
      </c>
      <c r="H39" s="34">
        <f>VLOOKUP(B39,[1]Sheet1!B$4:H$8446,7,0)</f>
        <v>82</v>
      </c>
      <c r="I39" s="35" t="str">
        <f t="shared" si="0"/>
        <v>Tốt</v>
      </c>
      <c r="J39" s="34">
        <f>VLOOKUP(B39,[1]Sheet1!B$4:K$8446,9,0)</f>
        <v>82</v>
      </c>
      <c r="K39" s="35" t="str">
        <f t="shared" si="1"/>
        <v>Tốt</v>
      </c>
    </row>
    <row r="40" spans="1:11" ht="15.75" x14ac:dyDescent="0.25">
      <c r="A40" s="32">
        <v>28</v>
      </c>
      <c r="B40" s="18" t="s">
        <v>1229</v>
      </c>
      <c r="C40" s="17" t="s">
        <v>69</v>
      </c>
      <c r="D40" s="36">
        <v>38787</v>
      </c>
      <c r="E40" s="34">
        <f>VLOOKUP(B40,[1]Sheet1!B$4:L$8446,4,0)</f>
        <v>82</v>
      </c>
      <c r="F40" s="34">
        <f>VLOOKUP(B40,[1]Sheet1!B$4:F$8446,5,0)</f>
        <v>82</v>
      </c>
      <c r="G40" s="34">
        <f>VLOOKUP(B40,[1]Sheet1!B$4:J$8446,6,0)</f>
        <v>82</v>
      </c>
      <c r="H40" s="34">
        <f>VLOOKUP(B40,[1]Sheet1!B$4:H$8446,7,0)</f>
        <v>82</v>
      </c>
      <c r="I40" s="35" t="str">
        <f t="shared" si="0"/>
        <v>Tốt</v>
      </c>
      <c r="J40" s="34">
        <f>VLOOKUP(B40,[1]Sheet1!B$4:K$8446,9,0)</f>
        <v>82</v>
      </c>
      <c r="K40" s="35" t="str">
        <f t="shared" si="1"/>
        <v>Tốt</v>
      </c>
    </row>
    <row r="41" spans="1:11" ht="15.75" x14ac:dyDescent="0.25">
      <c r="A41" s="32">
        <v>29</v>
      </c>
      <c r="B41" s="18" t="s">
        <v>1230</v>
      </c>
      <c r="C41" s="17" t="s">
        <v>70</v>
      </c>
      <c r="D41" s="36">
        <v>38680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32">
        <v>30</v>
      </c>
      <c r="B42" s="18" t="s">
        <v>1231</v>
      </c>
      <c r="C42" s="17" t="s">
        <v>71</v>
      </c>
      <c r="D42" s="36">
        <v>38841</v>
      </c>
      <c r="E42" s="34">
        <f>VLOOKUP(B42,[1]Sheet1!B$4:L$8446,4,0)</f>
        <v>94</v>
      </c>
      <c r="F42" s="34">
        <f>VLOOKUP(B42,[1]Sheet1!B$4:F$8446,5,0)</f>
        <v>84</v>
      </c>
      <c r="G42" s="34">
        <f>VLOOKUP(B42,[1]Sheet1!B$4:J$8446,6,0)</f>
        <v>84</v>
      </c>
      <c r="H42" s="34">
        <f>VLOOKUP(B42,[1]Sheet1!B$4:H$8446,7,0)</f>
        <v>84</v>
      </c>
      <c r="I42" s="35" t="str">
        <f t="shared" si="0"/>
        <v>Tốt</v>
      </c>
      <c r="J42" s="34">
        <f>VLOOKUP(B42,[1]Sheet1!B$4:K$8446,9,0)</f>
        <v>84</v>
      </c>
      <c r="K42" s="35" t="str">
        <f t="shared" si="1"/>
        <v>Tốt</v>
      </c>
    </row>
    <row r="43" spans="1:11" ht="15.75" x14ac:dyDescent="0.25">
      <c r="A43" s="32">
        <v>31</v>
      </c>
      <c r="B43" s="18" t="s">
        <v>1232</v>
      </c>
      <c r="C43" s="17" t="s">
        <v>72</v>
      </c>
      <c r="D43" s="36">
        <v>39057</v>
      </c>
      <c r="E43" s="34">
        <f>VLOOKUP(B43,[1]Sheet1!B$4:L$8446,4,0)</f>
        <v>67</v>
      </c>
      <c r="F43" s="34">
        <f>VLOOKUP(B43,[1]Sheet1!B$4:F$8446,5,0)</f>
        <v>77</v>
      </c>
      <c r="G43" s="34">
        <f>VLOOKUP(B43,[1]Sheet1!B$4:J$8446,6,0)</f>
        <v>77</v>
      </c>
      <c r="H43" s="34">
        <f>VLOOKUP(B43,[1]Sheet1!B$4:H$8446,7,0)</f>
        <v>77</v>
      </c>
      <c r="I43" s="35" t="str">
        <f t="shared" si="0"/>
        <v>Khá</v>
      </c>
      <c r="J43" s="34">
        <f>VLOOKUP(B43,[1]Sheet1!B$4:K$8446,9,0)</f>
        <v>77</v>
      </c>
      <c r="K43" s="35" t="str">
        <f t="shared" si="1"/>
        <v>Khá</v>
      </c>
    </row>
    <row r="44" spans="1:11" ht="15.75" x14ac:dyDescent="0.25">
      <c r="A44" s="32">
        <v>32</v>
      </c>
      <c r="B44" s="18" t="s">
        <v>1233</v>
      </c>
      <c r="C44" s="17" t="s">
        <v>73</v>
      </c>
      <c r="D44" s="36">
        <v>38832</v>
      </c>
      <c r="E44" s="34">
        <f>VLOOKUP(B44,[1]Sheet1!B$4:L$8446,4,0)</f>
        <v>90</v>
      </c>
      <c r="F44" s="34">
        <f>VLOOKUP(B44,[1]Sheet1!B$4:F$8446,5,0)</f>
        <v>92</v>
      </c>
      <c r="G44" s="34">
        <f>VLOOKUP(B44,[1]Sheet1!B$4:J$8446,6,0)</f>
        <v>92</v>
      </c>
      <c r="H44" s="34">
        <f>VLOOKUP(B44,[1]Sheet1!B$4:H$8446,7,0)</f>
        <v>92</v>
      </c>
      <c r="I44" s="35" t="str">
        <f t="shared" si="0"/>
        <v>Xuất sắc</v>
      </c>
      <c r="J44" s="34">
        <f>VLOOKUP(B44,[1]Sheet1!B$4:K$8446,9,0)</f>
        <v>92</v>
      </c>
      <c r="K44" s="35" t="str">
        <f t="shared" si="1"/>
        <v>Xuất sắc</v>
      </c>
    </row>
    <row r="45" spans="1:11" ht="15.75" x14ac:dyDescent="0.25">
      <c r="A45" s="32">
        <v>33</v>
      </c>
      <c r="B45" s="18" t="s">
        <v>1234</v>
      </c>
      <c r="C45" s="17" t="s">
        <v>74</v>
      </c>
      <c r="D45" s="36">
        <v>38857</v>
      </c>
      <c r="E45" s="34">
        <f>VLOOKUP(B45,[1]Sheet1!B$4:L$8446,4,0)</f>
        <v>72</v>
      </c>
      <c r="F45" s="34">
        <f>VLOOKUP(B45,[1]Sheet1!B$4:F$8446,5,0)</f>
        <v>79</v>
      </c>
      <c r="G45" s="34">
        <f>VLOOKUP(B45,[1]Sheet1!B$4:J$8446,6,0)</f>
        <v>79</v>
      </c>
      <c r="H45" s="34">
        <f>VLOOKUP(B45,[1]Sheet1!B$4:H$8446,7,0)</f>
        <v>79</v>
      </c>
      <c r="I45" s="35" t="str">
        <f t="shared" si="0"/>
        <v>Khá</v>
      </c>
      <c r="J45" s="34">
        <f>VLOOKUP(B45,[1]Sheet1!B$4:K$8446,9,0)</f>
        <v>79</v>
      </c>
      <c r="K45" s="35" t="str">
        <f t="shared" si="1"/>
        <v>Khá</v>
      </c>
    </row>
    <row r="46" spans="1:11" ht="15.75" x14ac:dyDescent="0.25">
      <c r="A46" s="32">
        <v>34</v>
      </c>
      <c r="B46" s="18" t="s">
        <v>1235</v>
      </c>
      <c r="C46" s="17" t="s">
        <v>75</v>
      </c>
      <c r="D46" s="36">
        <v>38757</v>
      </c>
      <c r="E46" s="34">
        <f>VLOOKUP(B46,[1]Sheet1!B$4:L$8446,4,0)</f>
        <v>84</v>
      </c>
      <c r="F46" s="34">
        <f>VLOOKUP(B46,[1]Sheet1!B$4:F$8446,5,0)</f>
        <v>84</v>
      </c>
      <c r="G46" s="34">
        <f>VLOOKUP(B46,[1]Sheet1!B$4:J$8446,6,0)</f>
        <v>84</v>
      </c>
      <c r="H46" s="34">
        <f>VLOOKUP(B46,[1]Sheet1!B$4:H$8446,7,0)</f>
        <v>84</v>
      </c>
      <c r="I46" s="35" t="str">
        <f t="shared" si="0"/>
        <v>Tốt</v>
      </c>
      <c r="J46" s="34">
        <f>VLOOKUP(B46,[1]Sheet1!B$4:K$8446,9,0)</f>
        <v>84</v>
      </c>
      <c r="K46" s="35" t="str">
        <f t="shared" si="1"/>
        <v>Tốt</v>
      </c>
    </row>
    <row r="47" spans="1:11" ht="15.75" x14ac:dyDescent="0.25">
      <c r="A47" s="32">
        <v>35</v>
      </c>
      <c r="B47" s="18" t="s">
        <v>1236</v>
      </c>
      <c r="C47" s="17" t="s">
        <v>76</v>
      </c>
      <c r="D47" s="36">
        <v>39077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32">
        <v>36</v>
      </c>
      <c r="B48" s="18" t="s">
        <v>1237</v>
      </c>
      <c r="C48" s="17" t="s">
        <v>77</v>
      </c>
      <c r="D48" s="36">
        <v>38727</v>
      </c>
      <c r="E48" s="34">
        <f>VLOOKUP(B48,[1]Sheet1!B$4:L$8446,4,0)</f>
        <v>80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32">
        <v>37</v>
      </c>
      <c r="B49" s="18" t="s">
        <v>1238</v>
      </c>
      <c r="C49" s="17" t="s">
        <v>78</v>
      </c>
      <c r="D49" s="36">
        <v>39004</v>
      </c>
      <c r="E49" s="34">
        <f>VLOOKUP(B49,[1]Sheet1!B$4:L$8446,4,0)</f>
        <v>80</v>
      </c>
      <c r="F49" s="34">
        <f>VLOOKUP(B49,[1]Sheet1!B$4:F$8446,5,0)</f>
        <v>77</v>
      </c>
      <c r="G49" s="34">
        <f>VLOOKUP(B49,[1]Sheet1!B$4:J$8446,6,0)</f>
        <v>77</v>
      </c>
      <c r="H49" s="34">
        <f>VLOOKUP(B49,[1]Sheet1!B$4:H$8446,7,0)</f>
        <v>77</v>
      </c>
      <c r="I49" s="35" t="str">
        <f t="shared" si="0"/>
        <v>Khá</v>
      </c>
      <c r="J49" s="34">
        <f>VLOOKUP(B49,[1]Sheet1!B$4:K$8446,9,0)</f>
        <v>77</v>
      </c>
      <c r="K49" s="35" t="str">
        <f t="shared" si="1"/>
        <v>Khá</v>
      </c>
    </row>
    <row r="50" spans="1:11" ht="15.75" x14ac:dyDescent="0.25">
      <c r="A50" s="32">
        <v>38</v>
      </c>
      <c r="B50" s="18" t="s">
        <v>1239</v>
      </c>
      <c r="C50" s="17" t="s">
        <v>79</v>
      </c>
      <c r="D50" s="36">
        <v>38856</v>
      </c>
      <c r="E50" s="34">
        <f>VLOOKUP(B50,[1]Sheet1!B$4:L$8446,4,0)</f>
        <v>82</v>
      </c>
      <c r="F50" s="34">
        <f>VLOOKUP(B50,[1]Sheet1!B$4:F$8446,5,0)</f>
        <v>82</v>
      </c>
      <c r="G50" s="34">
        <f>VLOOKUP(B50,[1]Sheet1!B$4:J$8446,6,0)</f>
        <v>82</v>
      </c>
      <c r="H50" s="34">
        <f>VLOOKUP(B50,[1]Sheet1!B$4:H$8446,7,0)</f>
        <v>82</v>
      </c>
      <c r="I50" s="35" t="str">
        <f t="shared" si="0"/>
        <v>Tốt</v>
      </c>
      <c r="J50" s="34">
        <f>VLOOKUP(B50,[1]Sheet1!B$4:K$8446,9,0)</f>
        <v>82</v>
      </c>
      <c r="K50" s="35" t="str">
        <f t="shared" si="1"/>
        <v>Tốt</v>
      </c>
    </row>
    <row r="51" spans="1:11" ht="15.75" x14ac:dyDescent="0.25">
      <c r="A51" s="32">
        <v>39</v>
      </c>
      <c r="B51" s="18" t="s">
        <v>1240</v>
      </c>
      <c r="C51" s="17" t="s">
        <v>80</v>
      </c>
      <c r="D51" s="36">
        <v>38777</v>
      </c>
      <c r="E51" s="34">
        <f>VLOOKUP(B51,[1]Sheet1!B$4:L$8446,4,0)</f>
        <v>72</v>
      </c>
      <c r="F51" s="34">
        <f>VLOOKUP(B51,[1]Sheet1!B$4:F$8446,5,0)</f>
        <v>79</v>
      </c>
      <c r="G51" s="34">
        <f>VLOOKUP(B51,[1]Sheet1!B$4:J$8446,6,0)</f>
        <v>79</v>
      </c>
      <c r="H51" s="34">
        <f>VLOOKUP(B51,[1]Sheet1!B$4:H$8446,7,0)</f>
        <v>79</v>
      </c>
      <c r="I51" s="35" t="str">
        <f t="shared" si="0"/>
        <v>Khá</v>
      </c>
      <c r="J51" s="34">
        <f>VLOOKUP(B51,[1]Sheet1!B$4:K$8446,9,0)</f>
        <v>79</v>
      </c>
      <c r="K51" s="35" t="str">
        <f t="shared" si="1"/>
        <v>Khá</v>
      </c>
    </row>
    <row r="52" spans="1:11" ht="15.75" x14ac:dyDescent="0.25">
      <c r="A52" s="32">
        <v>40</v>
      </c>
      <c r="B52" s="18" t="s">
        <v>1241</v>
      </c>
      <c r="C52" s="17" t="s">
        <v>81</v>
      </c>
      <c r="D52" s="36">
        <v>38804</v>
      </c>
      <c r="E52" s="34">
        <f>VLOOKUP(B52,[1]Sheet1!B$4:L$8446,4,0)</f>
        <v>84</v>
      </c>
      <c r="F52" s="34">
        <f>VLOOKUP(B52,[1]Sheet1!B$4:F$8446,5,0)</f>
        <v>86</v>
      </c>
      <c r="G52" s="34">
        <f>VLOOKUP(B52,[1]Sheet1!B$4:J$8446,6,0)</f>
        <v>86</v>
      </c>
      <c r="H52" s="34">
        <f>VLOOKUP(B52,[1]Sheet1!B$4:H$8446,7,0)</f>
        <v>86</v>
      </c>
      <c r="I52" s="35" t="str">
        <f t="shared" si="0"/>
        <v>Tốt</v>
      </c>
      <c r="J52" s="34">
        <f>VLOOKUP(B52,[1]Sheet1!B$4:K$8446,9,0)</f>
        <v>86</v>
      </c>
      <c r="K52" s="35" t="str">
        <f t="shared" si="1"/>
        <v>Tốt</v>
      </c>
    </row>
    <row r="53" spans="1:11" ht="15.75" x14ac:dyDescent="0.25">
      <c r="A53" s="32">
        <v>41</v>
      </c>
      <c r="B53" s="18" t="s">
        <v>1242</v>
      </c>
      <c r="C53" s="17" t="s">
        <v>82</v>
      </c>
      <c r="D53" s="36">
        <v>38792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5" spans="1:11" x14ac:dyDescent="0.25">
      <c r="A55" s="54" t="s">
        <v>83</v>
      </c>
      <c r="B55" s="54"/>
      <c r="C55" s="54"/>
      <c r="D55" s="54"/>
    </row>
  </sheetData>
  <mergeCells count="19">
    <mergeCell ref="E10:E12"/>
    <mergeCell ref="F10:F12"/>
    <mergeCell ref="G10:G12"/>
    <mergeCell ref="A6:K6"/>
    <mergeCell ref="A55:D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A42C-1F35-425B-82CC-2285412F5BAC}">
  <dimension ref="A1:Q24"/>
  <sheetViews>
    <sheetView workbookViewId="0">
      <selection activeCell="S12" sqref="S12"/>
    </sheetView>
  </sheetViews>
  <sheetFormatPr defaultColWidth="20.25" defaultRowHeight="14.25" x14ac:dyDescent="0.2"/>
  <cols>
    <col min="1" max="1" width="4.75" bestFit="1" customWidth="1"/>
    <col min="2" max="2" width="23" customWidth="1"/>
    <col min="3" max="3" width="4.875" style="8" customWidth="1"/>
    <col min="4" max="4" width="8.375" bestFit="1" customWidth="1"/>
    <col min="5" max="5" width="6.375" bestFit="1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6.5" customWidth="1"/>
    <col min="12" max="12" width="8.375" bestFit="1" customWidth="1"/>
    <col min="13" max="13" width="5.375" bestFit="1" customWidth="1"/>
    <col min="14" max="14" width="8.375" bestFit="1" customWidth="1"/>
    <col min="15" max="15" width="8" customWidth="1"/>
    <col min="16" max="16" width="3.875" style="26" customWidth="1"/>
    <col min="17" max="17" width="6.375" customWidth="1"/>
  </cols>
  <sheetData>
    <row r="1" spans="1:17" s="1" customFormat="1" ht="15" x14ac:dyDescent="0.25">
      <c r="A1" s="41" t="s">
        <v>0</v>
      </c>
      <c r="B1" s="41"/>
      <c r="C1" s="41"/>
      <c r="D1" s="41"/>
      <c r="E1" s="41"/>
      <c r="F1" s="41"/>
      <c r="I1" s="61" t="s">
        <v>2</v>
      </c>
      <c r="J1" s="61"/>
      <c r="K1" s="61"/>
      <c r="L1" s="61"/>
      <c r="M1" s="61"/>
      <c r="N1" s="61"/>
      <c r="O1" s="61"/>
      <c r="P1" s="23"/>
    </row>
    <row r="2" spans="1:17" s="1" customFormat="1" ht="15" x14ac:dyDescent="0.25">
      <c r="A2" s="61" t="s">
        <v>1</v>
      </c>
      <c r="B2" s="61"/>
      <c r="C2" s="61"/>
      <c r="D2" s="61"/>
      <c r="E2" s="61"/>
      <c r="F2" s="61"/>
      <c r="I2" s="61" t="s">
        <v>3</v>
      </c>
      <c r="J2" s="61"/>
      <c r="K2" s="61"/>
      <c r="L2" s="61"/>
      <c r="M2" s="61"/>
      <c r="N2" s="61"/>
      <c r="O2" s="61"/>
      <c r="P2" s="23"/>
    </row>
    <row r="3" spans="1:17" s="1" customFormat="1" ht="15" x14ac:dyDescent="0.25">
      <c r="C3" s="7"/>
      <c r="P3" s="23"/>
    </row>
    <row r="4" spans="1:17" s="1" customFormat="1" ht="59.25" customHeight="1" x14ac:dyDescent="0.3">
      <c r="B4" s="62" t="s">
        <v>1244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3"/>
    </row>
    <row r="7" spans="1:17" s="1" customFormat="1" ht="15.75" x14ac:dyDescent="0.25">
      <c r="A7" s="63" t="s">
        <v>5</v>
      </c>
      <c r="B7" s="66" t="s">
        <v>20</v>
      </c>
      <c r="C7" s="69" t="s">
        <v>21</v>
      </c>
      <c r="D7" s="59" t="s">
        <v>22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60"/>
      <c r="P7" s="23"/>
    </row>
    <row r="8" spans="1:17" s="1" customFormat="1" ht="15.75" x14ac:dyDescent="0.25">
      <c r="A8" s="64"/>
      <c r="B8" s="67"/>
      <c r="C8" s="70"/>
      <c r="D8" s="59" t="s">
        <v>13</v>
      </c>
      <c r="E8" s="60"/>
      <c r="F8" s="59" t="s">
        <v>14</v>
      </c>
      <c r="G8" s="60"/>
      <c r="H8" s="59" t="s">
        <v>16</v>
      </c>
      <c r="I8" s="60"/>
      <c r="J8" s="59" t="s">
        <v>18</v>
      </c>
      <c r="K8" s="60"/>
      <c r="L8" s="59" t="s">
        <v>23</v>
      </c>
      <c r="M8" s="60"/>
      <c r="N8" s="59" t="s">
        <v>15</v>
      </c>
      <c r="O8" s="60"/>
      <c r="P8" s="23"/>
    </row>
    <row r="9" spans="1:17" s="1" customFormat="1" ht="15.75" x14ac:dyDescent="0.25">
      <c r="A9" s="65"/>
      <c r="B9" s="68"/>
      <c r="C9" s="71"/>
      <c r="D9" s="4" t="s">
        <v>24</v>
      </c>
      <c r="E9" s="4" t="s">
        <v>25</v>
      </c>
      <c r="F9" s="4" t="s">
        <v>24</v>
      </c>
      <c r="G9" s="4" t="s">
        <v>25</v>
      </c>
      <c r="H9" s="4" t="s">
        <v>24</v>
      </c>
      <c r="I9" s="4" t="s">
        <v>25</v>
      </c>
      <c r="J9" s="4" t="s">
        <v>24</v>
      </c>
      <c r="K9" s="4" t="s">
        <v>25</v>
      </c>
      <c r="L9" s="4" t="s">
        <v>24</v>
      </c>
      <c r="M9" s="4" t="s">
        <v>25</v>
      </c>
      <c r="N9" s="4" t="s">
        <v>24</v>
      </c>
      <c r="O9" s="4" t="s">
        <v>25</v>
      </c>
      <c r="P9" s="23"/>
    </row>
    <row r="10" spans="1:17" s="1" customFormat="1" ht="15.75" x14ac:dyDescent="0.25">
      <c r="A10" s="3">
        <v>1</v>
      </c>
      <c r="B10" s="9" t="s">
        <v>28</v>
      </c>
      <c r="C10" s="20">
        <f>K66CCE1!A58</f>
        <v>46</v>
      </c>
      <c r="D10" s="10">
        <f>COUNTIF(K66CCE1!$K$13:$K$58,"Xuất sắc")</f>
        <v>19</v>
      </c>
      <c r="E10" s="11">
        <f t="shared" ref="E10:E23" si="0">D10/C10</f>
        <v>0.41304347826086957</v>
      </c>
      <c r="F10" s="10">
        <f>COUNTIF(K66CCE1!$K$13:$K$58,"Tốt")</f>
        <v>17</v>
      </c>
      <c r="G10" s="11">
        <f t="shared" ref="G10:G23" si="1">F10/C10</f>
        <v>0.36956521739130432</v>
      </c>
      <c r="H10" s="10">
        <f>COUNTIF(K66CCE1!$K$13:$K$58,"Khá")</f>
        <v>10</v>
      </c>
      <c r="I10" s="11">
        <f t="shared" ref="I10:I23" si="2">H10/C10</f>
        <v>0.21739130434782608</v>
      </c>
      <c r="J10" s="10">
        <f>COUNTIF(K66CCE1!$K$13:$K$58,"Trung bình")</f>
        <v>0</v>
      </c>
      <c r="K10" s="11">
        <f t="shared" ref="K10:K23" si="3">J10/C10</f>
        <v>0</v>
      </c>
      <c r="L10" s="10">
        <f>COUNTIF(K66CCE1!$K$13:$K$58,"Yếu")</f>
        <v>0</v>
      </c>
      <c r="M10" s="11">
        <f t="shared" ref="M10:M23" si="4">L10/C10</f>
        <v>0</v>
      </c>
      <c r="N10" s="10">
        <f>COUNTIF(K66CCE1!$K$13:$K$58,"Kém")</f>
        <v>0</v>
      </c>
      <c r="O10" s="11">
        <f t="shared" ref="O10:O23" si="5">N10/C10</f>
        <v>0</v>
      </c>
      <c r="P10" s="24">
        <f>SUM(D10,F10,H10,J10,L10,N10)</f>
        <v>46</v>
      </c>
      <c r="Q10" s="12">
        <f>SUM(E10,G10,I10,K10,M10,O10)</f>
        <v>0.99999999999999989</v>
      </c>
    </row>
    <row r="11" spans="1:17" s="1" customFormat="1" ht="15.75" x14ac:dyDescent="0.25">
      <c r="A11" s="3">
        <v>2</v>
      </c>
      <c r="B11" s="9" t="s">
        <v>29</v>
      </c>
      <c r="C11" s="20">
        <f>K66CCE2!A60</f>
        <v>48</v>
      </c>
      <c r="D11" s="10">
        <f>COUNTIF(K66CCE2!$K$13:$K$60,"Xuất sắc")</f>
        <v>17</v>
      </c>
      <c r="E11" s="11">
        <f t="shared" si="0"/>
        <v>0.35416666666666669</v>
      </c>
      <c r="F11" s="10">
        <f>COUNTIF(K66CCE2!$K$13:$K$60,"Tốt")</f>
        <v>17</v>
      </c>
      <c r="G11" s="11">
        <f t="shared" si="1"/>
        <v>0.35416666666666669</v>
      </c>
      <c r="H11" s="10">
        <f>COUNTIF(K66CCE2!$K$13:$K$60,"Khá")</f>
        <v>9</v>
      </c>
      <c r="I11" s="11">
        <f t="shared" si="2"/>
        <v>0.1875</v>
      </c>
      <c r="J11" s="10">
        <f>COUNTIF(K66CCE2!$K$13:$K$60,"Trung bình")</f>
        <v>4</v>
      </c>
      <c r="K11" s="11">
        <f t="shared" si="3"/>
        <v>8.3333333333333329E-2</v>
      </c>
      <c r="L11" s="10">
        <f>COUNTIF(K66CCE2!$K$13:$K$60,"Yếu")</f>
        <v>0</v>
      </c>
      <c r="M11" s="11">
        <f t="shared" si="4"/>
        <v>0</v>
      </c>
      <c r="N11" s="10">
        <f>COUNTIF(K66CCE2!$K$13:$K$60,"Kém")</f>
        <v>1</v>
      </c>
      <c r="O11" s="11">
        <f t="shared" si="5"/>
        <v>2.0833333333333332E-2</v>
      </c>
      <c r="P11" s="24">
        <f>SUM(D11,F11,H11,J11,L11,N11)</f>
        <v>48</v>
      </c>
      <c r="Q11" s="12">
        <f>SUM(E11,G11,I11,K11,M11,O11)</f>
        <v>1</v>
      </c>
    </row>
    <row r="12" spans="1:17" s="1" customFormat="1" ht="15.75" x14ac:dyDescent="0.25">
      <c r="A12" s="3">
        <v>3</v>
      </c>
      <c r="B12" s="9" t="s">
        <v>30</v>
      </c>
      <c r="C12" s="21">
        <f>K67CCE1!A57</f>
        <v>45</v>
      </c>
      <c r="D12" s="10">
        <f>COUNTIF(K67CCE1!$K$13:$K$57,"Xuất sắc")</f>
        <v>10</v>
      </c>
      <c r="E12" s="11">
        <f t="shared" si="0"/>
        <v>0.22222222222222221</v>
      </c>
      <c r="F12" s="10">
        <f>COUNTIF(K67CCE1!$K$13:$K$57,"Tốt")</f>
        <v>11</v>
      </c>
      <c r="G12" s="11">
        <f t="shared" si="1"/>
        <v>0.24444444444444444</v>
      </c>
      <c r="H12" s="10">
        <f>COUNTIF(K67CCE1!$K$13:$K$57,"Khá")</f>
        <v>19</v>
      </c>
      <c r="I12" s="11">
        <f t="shared" si="2"/>
        <v>0.42222222222222222</v>
      </c>
      <c r="J12" s="10">
        <f>COUNTIF(K67CCE1!$K$13:$K$57,"Trung bình")</f>
        <v>3</v>
      </c>
      <c r="K12" s="11">
        <f t="shared" si="3"/>
        <v>6.6666666666666666E-2</v>
      </c>
      <c r="L12" s="10">
        <f>COUNTIF(K67CCE1!$K$13:$K$57,"Yếu")</f>
        <v>1</v>
      </c>
      <c r="M12" s="11">
        <f t="shared" si="4"/>
        <v>2.2222222222222223E-2</v>
      </c>
      <c r="N12" s="10">
        <f>COUNTIF(K67CCE1!$K$13:$K$57,"Kém")</f>
        <v>1</v>
      </c>
      <c r="O12" s="11">
        <f t="shared" si="5"/>
        <v>2.2222222222222223E-2</v>
      </c>
      <c r="P12" s="24">
        <f t="shared" ref="P12:P23" si="6">SUM(D12,F12,H12,J12,L12,N12)</f>
        <v>45</v>
      </c>
      <c r="Q12" s="12">
        <f t="shared" ref="Q12:Q23" si="7">SUM(E12,G12,I12,K12,M12,O12)</f>
        <v>1</v>
      </c>
    </row>
    <row r="13" spans="1:17" s="1" customFormat="1" ht="15.75" x14ac:dyDescent="0.25">
      <c r="A13" s="3">
        <v>4</v>
      </c>
      <c r="B13" s="9" t="s">
        <v>31</v>
      </c>
      <c r="C13" s="22">
        <f>K67CCE2!A60</f>
        <v>48</v>
      </c>
      <c r="D13" s="3">
        <f>COUNTIF(K67CCE2!$K$13:$K$60,"Xuất sắc")</f>
        <v>7</v>
      </c>
      <c r="E13" s="11">
        <f t="shared" si="0"/>
        <v>0.14583333333333334</v>
      </c>
      <c r="F13" s="3">
        <f>COUNTIF(K67CCE2!$K$13:$K$60,"Tốt")</f>
        <v>14</v>
      </c>
      <c r="G13" s="11">
        <f t="shared" si="1"/>
        <v>0.29166666666666669</v>
      </c>
      <c r="H13" s="3">
        <f>COUNTIF(K67CCE2!$K$13:$K$60,"Khá")</f>
        <v>26</v>
      </c>
      <c r="I13" s="11">
        <f t="shared" si="2"/>
        <v>0.54166666666666663</v>
      </c>
      <c r="J13" s="3">
        <f>COUNTIF(K67CCE2!$K$13:$K$60,"Trung bình")</f>
        <v>1</v>
      </c>
      <c r="K13" s="11">
        <f t="shared" si="3"/>
        <v>2.0833333333333332E-2</v>
      </c>
      <c r="L13" s="3">
        <f>COUNTIF(K67CCE2!$K$13:$K$60,"Yếu")</f>
        <v>0</v>
      </c>
      <c r="M13" s="11">
        <f t="shared" si="4"/>
        <v>0</v>
      </c>
      <c r="N13" s="3">
        <f>COUNTIF(K67CCE2!$K$13:$K$60,"Kém")</f>
        <v>0</v>
      </c>
      <c r="O13" s="11">
        <f t="shared" si="5"/>
        <v>0</v>
      </c>
      <c r="P13" s="24">
        <f t="shared" si="6"/>
        <v>48</v>
      </c>
      <c r="Q13" s="12">
        <f t="shared" si="7"/>
        <v>1</v>
      </c>
    </row>
    <row r="14" spans="1:17" s="1" customFormat="1" ht="15.75" x14ac:dyDescent="0.25">
      <c r="A14" s="3">
        <v>5</v>
      </c>
      <c r="B14" s="9" t="s">
        <v>32</v>
      </c>
      <c r="C14" s="22">
        <f>K68CCE1!A50</f>
        <v>38</v>
      </c>
      <c r="D14" s="3">
        <f>COUNTIF(K68CCE1!$K$13:$K$50,"xuất sắc")</f>
        <v>8</v>
      </c>
      <c r="E14" s="11">
        <f t="shared" si="0"/>
        <v>0.21052631578947367</v>
      </c>
      <c r="F14" s="3">
        <f>COUNTIF(K68CCE1!$K$13:$K$50,"Tốt")</f>
        <v>18</v>
      </c>
      <c r="G14" s="11">
        <f t="shared" si="1"/>
        <v>0.47368421052631576</v>
      </c>
      <c r="H14" s="3">
        <f>COUNTIF(K68CCE1!$K$13:$K$50,"Khá")</f>
        <v>11</v>
      </c>
      <c r="I14" s="11">
        <f t="shared" si="2"/>
        <v>0.28947368421052633</v>
      </c>
      <c r="J14" s="3">
        <f>COUNTIF(K68CCE1!$K$13:$K$50,"Trung bình")</f>
        <v>0</v>
      </c>
      <c r="K14" s="11">
        <f t="shared" si="3"/>
        <v>0</v>
      </c>
      <c r="L14" s="3">
        <f>COUNTIF(K68CCE1!$K$13:$K$50,"yếu")</f>
        <v>0</v>
      </c>
      <c r="M14" s="11">
        <f t="shared" si="4"/>
        <v>0</v>
      </c>
      <c r="N14" s="3">
        <f>COUNTIF(K68CCE1!$K$13:$K$50,"kém")</f>
        <v>1</v>
      </c>
      <c r="O14" s="11">
        <f t="shared" si="5"/>
        <v>2.6315789473684209E-2</v>
      </c>
      <c r="P14" s="24">
        <f t="shared" si="6"/>
        <v>38</v>
      </c>
      <c r="Q14" s="12">
        <f t="shared" si="7"/>
        <v>0.99999999999999989</v>
      </c>
    </row>
    <row r="15" spans="1:17" s="1" customFormat="1" ht="15.75" x14ac:dyDescent="0.25">
      <c r="A15" s="3">
        <v>6</v>
      </c>
      <c r="B15" s="9" t="s">
        <v>33</v>
      </c>
      <c r="C15" s="22">
        <f>K68CCE2!A55</f>
        <v>43</v>
      </c>
      <c r="D15" s="3">
        <f>COUNTIF(K68CCE2!$K$13:$K$55,"Xuất sắc")</f>
        <v>3</v>
      </c>
      <c r="E15" s="11">
        <f t="shared" si="0"/>
        <v>6.9767441860465115E-2</v>
      </c>
      <c r="F15" s="3">
        <f>COUNTIF(K68CCE2!$K$13:$K$55,"Tốt")</f>
        <v>8</v>
      </c>
      <c r="G15" s="11">
        <f t="shared" si="1"/>
        <v>0.18604651162790697</v>
      </c>
      <c r="H15" s="3">
        <f>COUNTIF(K68CCE2!$K$13:$K$55,"Khá")</f>
        <v>26</v>
      </c>
      <c r="I15" s="11">
        <f t="shared" si="2"/>
        <v>0.60465116279069764</v>
      </c>
      <c r="J15" s="3">
        <f>COUNTIF(K68CCE2!$K$13:$K$55,"Trung bình")</f>
        <v>5</v>
      </c>
      <c r="K15" s="11">
        <f t="shared" si="3"/>
        <v>0.11627906976744186</v>
      </c>
      <c r="L15" s="3">
        <f>COUNTIF(K68CCE2!$K$13:$K$55,"yếu")</f>
        <v>0</v>
      </c>
      <c r="M15" s="11">
        <f t="shared" si="4"/>
        <v>0</v>
      </c>
      <c r="N15" s="3">
        <f>COUNTIF(K68CCE2!$K$13:$K$55,"Kém")</f>
        <v>1</v>
      </c>
      <c r="O15" s="11">
        <f t="shared" si="5"/>
        <v>2.3255813953488372E-2</v>
      </c>
      <c r="P15" s="24">
        <f t="shared" si="6"/>
        <v>43</v>
      </c>
      <c r="Q15" s="12">
        <f t="shared" si="7"/>
        <v>1</v>
      </c>
    </row>
    <row r="16" spans="1:17" s="1" customFormat="1" ht="15.75" x14ac:dyDescent="0.25">
      <c r="A16" s="3">
        <v>7</v>
      </c>
      <c r="B16" s="9" t="s">
        <v>34</v>
      </c>
      <c r="C16" s="22">
        <f>K68CCE3!A56</f>
        <v>44</v>
      </c>
      <c r="D16" s="3">
        <f>COUNTIF(K68CCE3!$K$13:$K$56,"Xuất sắc")</f>
        <v>5</v>
      </c>
      <c r="E16" s="11">
        <f t="shared" si="0"/>
        <v>0.11363636363636363</v>
      </c>
      <c r="F16" s="3">
        <f>COUNTIF(K68CCE3!$K$13:$K$56,"Tốt")</f>
        <v>15</v>
      </c>
      <c r="G16" s="11">
        <f t="shared" si="1"/>
        <v>0.34090909090909088</v>
      </c>
      <c r="H16" s="3">
        <f>COUNTIF(K68CCE3!$K$13:$K$56,"Khá")</f>
        <v>16</v>
      </c>
      <c r="I16" s="11">
        <f t="shared" si="2"/>
        <v>0.36363636363636365</v>
      </c>
      <c r="J16" s="3">
        <f>COUNTIF(K68CCE3!$K$13:$K$56,"Trung bình")</f>
        <v>7</v>
      </c>
      <c r="K16" s="11">
        <f t="shared" si="3"/>
        <v>0.15909090909090909</v>
      </c>
      <c r="L16" s="3">
        <f>COUNTIF(K68CCE3!$K$13:$K$56,"Yếu")</f>
        <v>0</v>
      </c>
      <c r="M16" s="11">
        <f t="shared" si="4"/>
        <v>0</v>
      </c>
      <c r="N16" s="3">
        <f>COUNTIF(K68CCE3!$K$13:$K$56,"kém")</f>
        <v>1</v>
      </c>
      <c r="O16" s="11">
        <f t="shared" si="5"/>
        <v>2.2727272727272728E-2</v>
      </c>
      <c r="P16" s="24">
        <f t="shared" si="6"/>
        <v>44</v>
      </c>
      <c r="Q16" s="12">
        <f t="shared" si="7"/>
        <v>0.99999999999999989</v>
      </c>
    </row>
    <row r="17" spans="1:17" s="1" customFormat="1" ht="15.75" x14ac:dyDescent="0.25">
      <c r="A17" s="3">
        <v>8</v>
      </c>
      <c r="B17" s="9" t="s">
        <v>35</v>
      </c>
      <c r="C17" s="22">
        <f>K69CCE1!A58</f>
        <v>46</v>
      </c>
      <c r="D17" s="3">
        <f>COUNTIF(K69CCE1!$K$13:$K$58,"Xuất sắc")</f>
        <v>4</v>
      </c>
      <c r="E17" s="11">
        <f t="shared" si="0"/>
        <v>8.6956521739130432E-2</v>
      </c>
      <c r="F17" s="3">
        <f>COUNTIF(K69CCE1!$K$13:$K$58,"Tốt")</f>
        <v>11</v>
      </c>
      <c r="G17" s="11">
        <f t="shared" si="1"/>
        <v>0.2391304347826087</v>
      </c>
      <c r="H17" s="3">
        <f>COUNTIF(K69CCE1!$K$13:$K$58,"Khá")</f>
        <v>26</v>
      </c>
      <c r="I17" s="11">
        <f t="shared" si="2"/>
        <v>0.56521739130434778</v>
      </c>
      <c r="J17" s="3">
        <f>COUNTIF(K69CCE1!$K$13:$K$58,"Trung bình")</f>
        <v>2</v>
      </c>
      <c r="K17" s="11">
        <f t="shared" si="3"/>
        <v>4.3478260869565216E-2</v>
      </c>
      <c r="L17" s="3">
        <f>COUNTIF(K69CCE1!$K$13:$K$58,"Yếu")</f>
        <v>2</v>
      </c>
      <c r="M17" s="11">
        <f t="shared" si="4"/>
        <v>4.3478260869565216E-2</v>
      </c>
      <c r="N17" s="3">
        <f>COUNTIF(K69CCE1!$K$13:$K$58,"Kém")</f>
        <v>1</v>
      </c>
      <c r="O17" s="11">
        <f t="shared" si="5"/>
        <v>2.1739130434782608E-2</v>
      </c>
      <c r="P17" s="24">
        <f t="shared" si="6"/>
        <v>46</v>
      </c>
      <c r="Q17" s="12">
        <f t="shared" si="7"/>
        <v>0.99999999999999989</v>
      </c>
    </row>
    <row r="18" spans="1:17" s="1" customFormat="1" ht="15.75" x14ac:dyDescent="0.25">
      <c r="A18" s="3">
        <v>9</v>
      </c>
      <c r="B18" s="9" t="s">
        <v>36</v>
      </c>
      <c r="C18" s="22">
        <f>K69CCE2!A55</f>
        <v>43</v>
      </c>
      <c r="D18" s="3">
        <f>COUNTIF(K69CCE2!$K$13:$K$55,"Xuất sắc")</f>
        <v>10</v>
      </c>
      <c r="E18" s="11">
        <f t="shared" si="0"/>
        <v>0.23255813953488372</v>
      </c>
      <c r="F18" s="3">
        <f>COUNTIF(K69CCE2!$K$13:$K$55,"Tốt")</f>
        <v>23</v>
      </c>
      <c r="G18" s="11">
        <f t="shared" si="1"/>
        <v>0.53488372093023251</v>
      </c>
      <c r="H18" s="3">
        <f>COUNTIF(K69CCE2!$K$13:$K$55,"Khá")</f>
        <v>9</v>
      </c>
      <c r="I18" s="11">
        <f t="shared" si="2"/>
        <v>0.20930232558139536</v>
      </c>
      <c r="J18" s="3">
        <f>COUNTIF(K69CCE2!$K$13:$K$55,"trung bình")</f>
        <v>0</v>
      </c>
      <c r="K18" s="11">
        <f t="shared" si="3"/>
        <v>0</v>
      </c>
      <c r="L18" s="3">
        <f>COUNTIF(K69CCE2!$K$13:$K$55,"Yếu")</f>
        <v>0</v>
      </c>
      <c r="M18" s="11">
        <f t="shared" si="4"/>
        <v>0</v>
      </c>
      <c r="N18" s="3">
        <f>COUNTIF(K69CCE2!$K$13:$K$55,"Kém")</f>
        <v>1</v>
      </c>
      <c r="O18" s="11">
        <f t="shared" si="5"/>
        <v>2.3255813953488372E-2</v>
      </c>
      <c r="P18" s="24">
        <f t="shared" si="6"/>
        <v>43</v>
      </c>
      <c r="Q18" s="12">
        <f t="shared" si="7"/>
        <v>1</v>
      </c>
    </row>
    <row r="19" spans="1:17" s="1" customFormat="1" ht="15.75" x14ac:dyDescent="0.25">
      <c r="A19" s="3">
        <v>10</v>
      </c>
      <c r="B19" s="9" t="s">
        <v>37</v>
      </c>
      <c r="C19" s="22">
        <f>K69CCE3!A57</f>
        <v>45</v>
      </c>
      <c r="D19" s="3">
        <f>COUNTIF(K69CCE3!$K$13:$K$57,"Xuất sắc")</f>
        <v>5</v>
      </c>
      <c r="E19" s="11">
        <f t="shared" si="0"/>
        <v>0.1111111111111111</v>
      </c>
      <c r="F19" s="3">
        <f>COUNTIF(K69CCE3!$K$13:$K$57,"Tốt")</f>
        <v>28</v>
      </c>
      <c r="G19" s="11">
        <f t="shared" si="1"/>
        <v>0.62222222222222223</v>
      </c>
      <c r="H19" s="3">
        <f>COUNTIF(K69CCE3!$K$13:$K$57,"Khá")</f>
        <v>11</v>
      </c>
      <c r="I19" s="11">
        <f t="shared" si="2"/>
        <v>0.24444444444444444</v>
      </c>
      <c r="J19" s="3">
        <f>COUNTIF(K69CCE3!$K$13:$K$57,"Trung bình")</f>
        <v>0</v>
      </c>
      <c r="K19" s="11">
        <f t="shared" si="3"/>
        <v>0</v>
      </c>
      <c r="L19" s="3">
        <f>COUNTIF(K69CCE3!$K$13:$K$57,"yếu")</f>
        <v>0</v>
      </c>
      <c r="M19" s="11">
        <f t="shared" si="4"/>
        <v>0</v>
      </c>
      <c r="N19" s="3">
        <f>COUNTIF(K69CCE3!$K$13:$K$57,"Kém")</f>
        <v>1</v>
      </c>
      <c r="O19" s="11">
        <f t="shared" si="5"/>
        <v>2.2222222222222223E-2</v>
      </c>
      <c r="P19" s="24">
        <f>SUM(D19,F19,H19,J19,L19,N19)</f>
        <v>45</v>
      </c>
      <c r="Q19" s="12">
        <f t="shared" si="7"/>
        <v>1</v>
      </c>
    </row>
    <row r="20" spans="1:17" s="1" customFormat="1" ht="15.75" x14ac:dyDescent="0.25">
      <c r="A20" s="3">
        <v>11</v>
      </c>
      <c r="B20" s="9" t="s">
        <v>38</v>
      </c>
      <c r="C20" s="22">
        <f>K69CID1!A48</f>
        <v>36</v>
      </c>
      <c r="D20" s="3">
        <f>COUNTIF(K69CID1!$K$13:$K$48,"Xuất sắc")</f>
        <v>11</v>
      </c>
      <c r="E20" s="11">
        <f t="shared" si="0"/>
        <v>0.30555555555555558</v>
      </c>
      <c r="F20" s="3">
        <f>COUNTIF(K69CID1!$K$13:$K$48,"Tốt")</f>
        <v>24</v>
      </c>
      <c r="G20" s="11">
        <f t="shared" si="1"/>
        <v>0.66666666666666663</v>
      </c>
      <c r="H20" s="3">
        <f>COUNTIF(K69CID1!$K$13:$K$48,"Khá")</f>
        <v>1</v>
      </c>
      <c r="I20" s="11">
        <f t="shared" si="2"/>
        <v>2.7777777777777776E-2</v>
      </c>
      <c r="J20" s="3">
        <f>COUNTIF(K69CID1!$K$13:$K$48,"Trung bình")</f>
        <v>0</v>
      </c>
      <c r="K20" s="11">
        <f t="shared" si="3"/>
        <v>0</v>
      </c>
      <c r="L20" s="3">
        <f>COUNTIF(K69CID1!$K$13:$K$48,"Yếu")</f>
        <v>0</v>
      </c>
      <c r="M20" s="11">
        <f t="shared" si="4"/>
        <v>0</v>
      </c>
      <c r="N20" s="3">
        <f>COUNTIF(K69CID1!$K$13:$K$48,"Kém")</f>
        <v>0</v>
      </c>
      <c r="O20" s="11">
        <f t="shared" si="5"/>
        <v>0</v>
      </c>
      <c r="P20" s="24">
        <f t="shared" si="6"/>
        <v>36</v>
      </c>
      <c r="Q20" s="12">
        <f t="shared" si="7"/>
        <v>1</v>
      </c>
    </row>
    <row r="21" spans="1:17" s="1" customFormat="1" ht="15.75" x14ac:dyDescent="0.25">
      <c r="A21" s="3">
        <v>12</v>
      </c>
      <c r="B21" s="9" t="s">
        <v>39</v>
      </c>
      <c r="C21" s="22">
        <f>K69CID2!A53</f>
        <v>41</v>
      </c>
      <c r="D21" s="3">
        <f>COUNTIF(K69CID2!$K$13:$K$53,"Xuất sắc")</f>
        <v>13</v>
      </c>
      <c r="E21" s="11">
        <f t="shared" si="0"/>
        <v>0.31707317073170732</v>
      </c>
      <c r="F21" s="3">
        <f>COUNTIF(K69CID2!$K$13:$K$53,"Tốt")</f>
        <v>25</v>
      </c>
      <c r="G21" s="11">
        <f t="shared" si="1"/>
        <v>0.6097560975609756</v>
      </c>
      <c r="H21" s="3">
        <f>COUNTIF(K69CID2!$K$13:$K$53,"Khá")</f>
        <v>3</v>
      </c>
      <c r="I21" s="11">
        <f t="shared" si="2"/>
        <v>7.3170731707317069E-2</v>
      </c>
      <c r="J21" s="3">
        <f>COUNTIF(K69CID2!$K$13:$K$53,"Trung bình")</f>
        <v>0</v>
      </c>
      <c r="K21" s="11">
        <f t="shared" si="3"/>
        <v>0</v>
      </c>
      <c r="L21" s="3">
        <f>COUNTIF(K69CID2!$K$13:$K$53,"Yếu")</f>
        <v>0</v>
      </c>
      <c r="M21" s="11">
        <f t="shared" si="4"/>
        <v>0</v>
      </c>
      <c r="N21" s="3">
        <f>COUNTIF(K69CID2!$K$13:$K$53,"Kém")</f>
        <v>0</v>
      </c>
      <c r="O21" s="11">
        <f t="shared" si="5"/>
        <v>0</v>
      </c>
      <c r="P21" s="24">
        <f t="shared" si="6"/>
        <v>41</v>
      </c>
      <c r="Q21" s="12">
        <f t="shared" si="7"/>
        <v>0.99999999999999989</v>
      </c>
    </row>
    <row r="22" spans="1:17" s="1" customFormat="1" ht="15.75" x14ac:dyDescent="0.25">
      <c r="A22" s="3">
        <v>13</v>
      </c>
      <c r="B22" s="9" t="s">
        <v>40</v>
      </c>
      <c r="C22" s="22">
        <f>K69CID3!A53</f>
        <v>41</v>
      </c>
      <c r="D22" s="3">
        <f>COUNTIF(K69CID3!$K$13:$K$53,"Xuất sắc")</f>
        <v>6</v>
      </c>
      <c r="E22" s="11">
        <f t="shared" si="0"/>
        <v>0.14634146341463414</v>
      </c>
      <c r="F22" s="3">
        <f>COUNTIF(K69CID3!$K$13:$K$53,"Tốt")</f>
        <v>4</v>
      </c>
      <c r="G22" s="11">
        <f t="shared" si="1"/>
        <v>9.7560975609756101E-2</v>
      </c>
      <c r="H22" s="3">
        <f>COUNTIF(K69CID3!$K$13:$K$53,"Khá")</f>
        <v>30</v>
      </c>
      <c r="I22" s="11">
        <f t="shared" si="2"/>
        <v>0.73170731707317072</v>
      </c>
      <c r="J22" s="3">
        <f>COUNTIF(K69CID3!$K$13:$K$53,"Trung bình")</f>
        <v>0</v>
      </c>
      <c r="K22" s="11">
        <f t="shared" si="3"/>
        <v>0</v>
      </c>
      <c r="L22" s="3">
        <f>COUNTIF(K69CID3!$K$13:$K$53,"Yếu")</f>
        <v>0</v>
      </c>
      <c r="M22" s="11">
        <f t="shared" si="4"/>
        <v>0</v>
      </c>
      <c r="N22" s="3">
        <f>COUNTIF(K69CID3!$K$13:$K$53,"Kém")</f>
        <v>1</v>
      </c>
      <c r="O22" s="11">
        <f t="shared" si="5"/>
        <v>2.4390243902439025E-2</v>
      </c>
      <c r="P22" s="24">
        <f t="shared" si="6"/>
        <v>41</v>
      </c>
      <c r="Q22" s="12">
        <f t="shared" si="7"/>
        <v>1</v>
      </c>
    </row>
    <row r="23" spans="1:17" s="1" customFormat="1" ht="15.75" x14ac:dyDescent="0.25">
      <c r="A23" s="3">
        <v>14</v>
      </c>
      <c r="B23" s="9" t="s">
        <v>41</v>
      </c>
      <c r="C23" s="22">
        <f>K69CID4!A53</f>
        <v>41</v>
      </c>
      <c r="D23" s="3">
        <f>COUNTIF(K69CID4!$K$13:$K$53,"Xuất sắc")</f>
        <v>11</v>
      </c>
      <c r="E23" s="11">
        <f t="shared" si="0"/>
        <v>0.26829268292682928</v>
      </c>
      <c r="F23" s="3">
        <f>COUNTIF(K69CID4!$K$13:$K$53,"Tốt")</f>
        <v>23</v>
      </c>
      <c r="G23" s="11">
        <f t="shared" si="1"/>
        <v>0.56097560975609762</v>
      </c>
      <c r="H23" s="3">
        <f>COUNTIF(K69CID4!$K$13:$K$53,"Khá")</f>
        <v>7</v>
      </c>
      <c r="I23" s="11">
        <f t="shared" si="2"/>
        <v>0.17073170731707318</v>
      </c>
      <c r="J23" s="3">
        <f>COUNTIF(K69CID4!$K$13:$K$53,"Trung bình")</f>
        <v>0</v>
      </c>
      <c r="K23" s="11">
        <f t="shared" si="3"/>
        <v>0</v>
      </c>
      <c r="L23" s="3">
        <f>COUNTIF(K69CID4!$K$13:$K$53,"Yếu")</f>
        <v>0</v>
      </c>
      <c r="M23" s="11">
        <f t="shared" si="4"/>
        <v>0</v>
      </c>
      <c r="N23" s="3">
        <f>COUNTIF(K69CID4!$K$13:$K$53,"Kém")</f>
        <v>0</v>
      </c>
      <c r="O23" s="11">
        <f t="shared" si="5"/>
        <v>0</v>
      </c>
      <c r="P23" s="24">
        <f t="shared" si="6"/>
        <v>41</v>
      </c>
      <c r="Q23" s="12">
        <f t="shared" si="7"/>
        <v>1</v>
      </c>
    </row>
    <row r="24" spans="1:17" s="2" customFormat="1" ht="15.75" x14ac:dyDescent="0.25">
      <c r="A24" s="57" t="s">
        <v>19</v>
      </c>
      <c r="B24" s="58"/>
      <c r="C24" s="15">
        <f t="shared" ref="C24" si="8">SUM(D24,F24,H24,J24,L24,N24)</f>
        <v>605</v>
      </c>
      <c r="D24" s="13">
        <f>SUM(D10:D23)</f>
        <v>129</v>
      </c>
      <c r="E24" s="16">
        <f t="shared" ref="E24" si="9">D24/C24</f>
        <v>0.21322314049586777</v>
      </c>
      <c r="F24" s="13">
        <f>SUM(F10:F23)</f>
        <v>238</v>
      </c>
      <c r="G24" s="16">
        <f t="shared" ref="G24" si="10">F24/C24</f>
        <v>0.39338842975206612</v>
      </c>
      <c r="H24" s="13">
        <f>SUM(H10:H23)</f>
        <v>204</v>
      </c>
      <c r="I24" s="16">
        <f t="shared" ref="I24" si="11">H24/C24</f>
        <v>0.33719008264462808</v>
      </c>
      <c r="J24" s="13">
        <f>SUM(J10:J23)</f>
        <v>22</v>
      </c>
      <c r="K24" s="16">
        <f t="shared" ref="K24" si="12">J24/C24</f>
        <v>3.6363636363636362E-2</v>
      </c>
      <c r="L24" s="13">
        <f>SUM(L10:L23)</f>
        <v>3</v>
      </c>
      <c r="M24" s="16">
        <f t="shared" ref="M24" si="13">L24/C24</f>
        <v>4.9586776859504135E-3</v>
      </c>
      <c r="N24" s="13">
        <f>SUM(N10:N23)</f>
        <v>9</v>
      </c>
      <c r="O24" s="16">
        <f t="shared" ref="O24" si="14">N24/C24</f>
        <v>1.487603305785124E-2</v>
      </c>
      <c r="P24" s="25">
        <f>SUM(P10:P23)</f>
        <v>605</v>
      </c>
      <c r="Q24" s="12">
        <f t="shared" ref="Q24" si="15">SUM(E24,G24,I24,K24,M24,O24)</f>
        <v>0.99999999999999989</v>
      </c>
    </row>
  </sheetData>
  <mergeCells count="16">
    <mergeCell ref="L8:M8"/>
    <mergeCell ref="N8:O8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A24:B24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AFEF-C0AD-4089-BF51-1C08902A934D}">
  <dimension ref="A1:K62"/>
  <sheetViews>
    <sheetView topLeftCell="A36" workbookViewId="0">
      <selection activeCell="C67" sqref="C67"/>
    </sheetView>
  </sheetViews>
  <sheetFormatPr defaultColWidth="17.125" defaultRowHeight="15" x14ac:dyDescent="0.25"/>
  <cols>
    <col min="1" max="1" width="4.75" style="19" bestFit="1" customWidth="1"/>
    <col min="2" max="2" width="8.875" style="1" bestFit="1" customWidth="1"/>
    <col min="3" max="3" width="20.75" style="1" bestFit="1" customWidth="1"/>
    <col min="4" max="4" width="9.875" style="19" bestFit="1" customWidth="1"/>
    <col min="5" max="5" width="6.875" style="19" bestFit="1" customWidth="1"/>
    <col min="6" max="6" width="5.375" style="19" bestFit="1" customWidth="1"/>
    <col min="7" max="7" width="7.12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759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30.75" customHeight="1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760</v>
      </c>
      <c r="C13" s="17" t="s">
        <v>533</v>
      </c>
      <c r="D13" s="33">
        <v>37807</v>
      </c>
      <c r="E13" s="34">
        <f>VLOOKUP(B13,[1]Sheet1!B$4:L$8446,4,0)</f>
        <v>80</v>
      </c>
      <c r="F13" s="34">
        <f>VLOOKUP(B13,[1]Sheet1!B$4:F$8446,5,0)</f>
        <v>75</v>
      </c>
      <c r="G13" s="34">
        <f>VLOOKUP(B13,[1]Sheet1!B$4:J$8446,6,0)</f>
        <v>75</v>
      </c>
      <c r="H13" s="34">
        <f>VLOOKUP(B13,[1]Sheet1!B$4:H$8446,7,0)</f>
        <v>75</v>
      </c>
      <c r="I13" s="35" t="str">
        <f t="shared" ref="I13:I60" si="0">IF(H13&gt;=90,"Xuất sắc",IF(H13&gt;=80,"Tốt", IF(H13&gt;=65,"Khá",IF(H13&gt;=50,"Trung bình", IF(H13&gt;=35, "Yếu", "Kém")))))</f>
        <v>Khá</v>
      </c>
      <c r="J13" s="34">
        <f>VLOOKUP(B13,[1]Sheet1!B$4:K$8446,9,0)</f>
        <v>75</v>
      </c>
      <c r="K13" s="35" t="str">
        <f t="shared" ref="K13:K60" si="1">IF(J13&gt;=90,"Xuất sắc",IF(J13&gt;=80,"Tốt", IF(J13&gt;=65,"Khá",IF(J13&gt;=50,"Trung bình", IF(J13&gt;=35, "Yếu", "Kém")))))</f>
        <v>Khá</v>
      </c>
    </row>
    <row r="14" spans="1:11" ht="15.75" x14ac:dyDescent="0.25">
      <c r="A14" s="5">
        <v>2</v>
      </c>
      <c r="B14" s="18" t="s">
        <v>761</v>
      </c>
      <c r="C14" s="17" t="s">
        <v>534</v>
      </c>
      <c r="D14" s="33">
        <v>37839</v>
      </c>
      <c r="E14" s="34">
        <f>VLOOKUP(B14,[1]Sheet1!B$4:L$8446,4,0)</f>
        <v>90</v>
      </c>
      <c r="F14" s="34">
        <f>VLOOKUP(B14,[1]Sheet1!B$4:F$8446,5,0)</f>
        <v>90</v>
      </c>
      <c r="G14" s="34">
        <f>VLOOKUP(B14,[1]Sheet1!B$4:J$8446,6,0)</f>
        <v>90</v>
      </c>
      <c r="H14" s="34">
        <f>VLOOKUP(B14,[1]Sheet1!B$4:H$8446,7,0)</f>
        <v>90</v>
      </c>
      <c r="I14" s="35" t="str">
        <f t="shared" si="0"/>
        <v>Xuất sắc</v>
      </c>
      <c r="J14" s="34">
        <f>VLOOKUP(B14,[1]Sheet1!B$4:K$8446,9,0)</f>
        <v>90</v>
      </c>
      <c r="K14" s="35" t="str">
        <f t="shared" si="1"/>
        <v>Xuất sắc</v>
      </c>
    </row>
    <row r="15" spans="1:11" ht="15.75" x14ac:dyDescent="0.25">
      <c r="A15" s="5">
        <v>3</v>
      </c>
      <c r="B15" s="18" t="s">
        <v>762</v>
      </c>
      <c r="C15" s="17" t="s">
        <v>535</v>
      </c>
      <c r="D15" s="33">
        <v>37812</v>
      </c>
      <c r="E15" s="34">
        <f>VLOOKUP(B15,[1]Sheet1!B$4:L$8446,4,0)</f>
        <v>75</v>
      </c>
      <c r="F15" s="34">
        <f>VLOOKUP(B15,[1]Sheet1!B$4:F$8446,5,0)</f>
        <v>75</v>
      </c>
      <c r="G15" s="34">
        <f>VLOOKUP(B15,[1]Sheet1!B$4:J$8446,6,0)</f>
        <v>75</v>
      </c>
      <c r="H15" s="34">
        <f>VLOOKUP(B15,[1]Sheet1!B$4:H$8446,7,0)</f>
        <v>75</v>
      </c>
      <c r="I15" s="35" t="str">
        <f t="shared" si="0"/>
        <v>Khá</v>
      </c>
      <c r="J15" s="34">
        <f>VLOOKUP(B15,[1]Sheet1!B$4:K$8446,9,0)</f>
        <v>75</v>
      </c>
      <c r="K15" s="35" t="str">
        <f t="shared" si="1"/>
        <v>Khá</v>
      </c>
    </row>
    <row r="16" spans="1:11" ht="15.75" x14ac:dyDescent="0.25">
      <c r="A16" s="5">
        <v>4</v>
      </c>
      <c r="B16" s="18" t="s">
        <v>763</v>
      </c>
      <c r="C16" s="17" t="s">
        <v>536</v>
      </c>
      <c r="D16" s="33">
        <v>37944</v>
      </c>
      <c r="E16" s="34">
        <f>VLOOKUP(B16,[1]Sheet1!B$4:L$8446,4,0)</f>
        <v>80</v>
      </c>
      <c r="F16" s="34">
        <f>VLOOKUP(B16,[1]Sheet1!B$4:F$8446,5,0)</f>
        <v>80</v>
      </c>
      <c r="G16" s="34">
        <f>VLOOKUP(B16,[1]Sheet1!B$4:J$8446,6,0)</f>
        <v>80</v>
      </c>
      <c r="H16" s="34">
        <f>VLOOKUP(B16,[1]Sheet1!B$4:H$8446,7,0)</f>
        <v>80</v>
      </c>
      <c r="I16" s="35" t="str">
        <f t="shared" si="0"/>
        <v>Tốt</v>
      </c>
      <c r="J16" s="34">
        <f>VLOOKUP(B16,[1]Sheet1!B$4:K$8446,9,0)</f>
        <v>80</v>
      </c>
      <c r="K16" s="35" t="str">
        <f t="shared" si="1"/>
        <v>Tốt</v>
      </c>
    </row>
    <row r="17" spans="1:11" ht="15.75" x14ac:dyDescent="0.25">
      <c r="A17" s="5">
        <v>5</v>
      </c>
      <c r="B17" s="18" t="s">
        <v>764</v>
      </c>
      <c r="C17" s="17" t="s">
        <v>537</v>
      </c>
      <c r="D17" s="33">
        <v>37802</v>
      </c>
      <c r="E17" s="34">
        <f>VLOOKUP(B17,[1]Sheet1!B$4:L$8446,4,0)</f>
        <v>80</v>
      </c>
      <c r="F17" s="34">
        <f>VLOOKUP(B17,[1]Sheet1!B$4:F$8446,5,0)</f>
        <v>62</v>
      </c>
      <c r="G17" s="34">
        <f>VLOOKUP(B17,[1]Sheet1!B$4:J$8446,6,0)</f>
        <v>62</v>
      </c>
      <c r="H17" s="34">
        <f>VLOOKUP(B17,[1]Sheet1!B$4:H$8446,7,0)</f>
        <v>62</v>
      </c>
      <c r="I17" s="35" t="str">
        <f t="shared" si="0"/>
        <v>Trung bình</v>
      </c>
      <c r="J17" s="34">
        <f>VLOOKUP(B17,[1]Sheet1!B$4:K$8446,9,0)</f>
        <v>62</v>
      </c>
      <c r="K17" s="35" t="str">
        <f t="shared" si="1"/>
        <v>Trung bình</v>
      </c>
    </row>
    <row r="18" spans="1:11" ht="15.75" x14ac:dyDescent="0.25">
      <c r="A18" s="5">
        <v>6</v>
      </c>
      <c r="B18" s="18" t="s">
        <v>765</v>
      </c>
      <c r="C18" s="17" t="s">
        <v>577</v>
      </c>
      <c r="D18" s="33">
        <v>37267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5">
        <v>7</v>
      </c>
      <c r="B19" s="18" t="s">
        <v>766</v>
      </c>
      <c r="C19" s="17" t="s">
        <v>538</v>
      </c>
      <c r="D19" s="33">
        <v>37577</v>
      </c>
      <c r="E19" s="34">
        <f>VLOOKUP(B19,[1]Sheet1!B$4:L$8446,4,0)</f>
        <v>80</v>
      </c>
      <c r="F19" s="34">
        <f>VLOOKUP(B19,[1]Sheet1!B$4:F$8446,5,0)</f>
        <v>80</v>
      </c>
      <c r="G19" s="34">
        <f>VLOOKUP(B19,[1]Sheet1!B$4:J$8446,6,0)</f>
        <v>80</v>
      </c>
      <c r="H19" s="34">
        <f>VLOOKUP(B19,[1]Sheet1!B$4:H$8446,7,0)</f>
        <v>80</v>
      </c>
      <c r="I19" s="35" t="str">
        <f t="shared" si="0"/>
        <v>Tốt</v>
      </c>
      <c r="J19" s="34">
        <f>VLOOKUP(B19,[1]Sheet1!B$4:K$8446,9,0)</f>
        <v>80</v>
      </c>
      <c r="K19" s="35" t="str">
        <f t="shared" si="1"/>
        <v>Tốt</v>
      </c>
    </row>
    <row r="20" spans="1:11" ht="15.75" x14ac:dyDescent="0.25">
      <c r="A20" s="5">
        <v>8</v>
      </c>
      <c r="B20" s="18" t="s">
        <v>767</v>
      </c>
      <c r="C20" s="17" t="s">
        <v>539</v>
      </c>
      <c r="D20" s="33">
        <v>37910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5">
        <v>9</v>
      </c>
      <c r="B21" s="18" t="s">
        <v>768</v>
      </c>
      <c r="C21" s="17" t="s">
        <v>540</v>
      </c>
      <c r="D21" s="33">
        <v>37866</v>
      </c>
      <c r="E21" s="34">
        <f>VLOOKUP(B21,[1]Sheet1!B$4:L$8446,4,0)</f>
        <v>80</v>
      </c>
      <c r="F21" s="34">
        <f>VLOOKUP(B21,[1]Sheet1!B$4:F$8446,5,0)</f>
        <v>75</v>
      </c>
      <c r="G21" s="34">
        <f>VLOOKUP(B21,[1]Sheet1!B$4:J$8446,6,0)</f>
        <v>75</v>
      </c>
      <c r="H21" s="34">
        <f>VLOOKUP(B21,[1]Sheet1!B$4:H$8446,7,0)</f>
        <v>75</v>
      </c>
      <c r="I21" s="35" t="str">
        <f t="shared" si="0"/>
        <v>Khá</v>
      </c>
      <c r="J21" s="34">
        <f>VLOOKUP(B21,[1]Sheet1!B$4:K$8446,9,0)</f>
        <v>75</v>
      </c>
      <c r="K21" s="35" t="str">
        <f t="shared" si="1"/>
        <v>Khá</v>
      </c>
    </row>
    <row r="22" spans="1:11" ht="15.75" x14ac:dyDescent="0.25">
      <c r="A22" s="5">
        <v>10</v>
      </c>
      <c r="B22" s="18" t="s">
        <v>769</v>
      </c>
      <c r="C22" s="17" t="s">
        <v>541</v>
      </c>
      <c r="D22" s="33">
        <v>37807</v>
      </c>
      <c r="E22" s="34">
        <f>VLOOKUP(B22,[1]Sheet1!B$4:L$8446,4,0)</f>
        <v>80</v>
      </c>
      <c r="F22" s="34">
        <f>VLOOKUP(B22,[1]Sheet1!B$4:F$8446,5,0)</f>
        <v>75</v>
      </c>
      <c r="G22" s="34">
        <f>VLOOKUP(B22,[1]Sheet1!B$4:J$8446,6,0)</f>
        <v>75</v>
      </c>
      <c r="H22" s="34">
        <f>VLOOKUP(B22,[1]Sheet1!B$4:H$8446,7,0)</f>
        <v>75</v>
      </c>
      <c r="I22" s="35" t="str">
        <f t="shared" si="0"/>
        <v>Khá</v>
      </c>
      <c r="J22" s="34">
        <f>VLOOKUP(B22,[1]Sheet1!B$4:K$8446,9,0)</f>
        <v>75</v>
      </c>
      <c r="K22" s="35" t="str">
        <f t="shared" si="1"/>
        <v>Khá</v>
      </c>
    </row>
    <row r="23" spans="1:11" ht="15.75" x14ac:dyDescent="0.25">
      <c r="A23" s="5">
        <v>11</v>
      </c>
      <c r="B23" s="18" t="s">
        <v>770</v>
      </c>
      <c r="C23" s="17" t="s">
        <v>542</v>
      </c>
      <c r="D23" s="33">
        <v>37809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5">
        <v>12</v>
      </c>
      <c r="B24" s="18" t="s">
        <v>771</v>
      </c>
      <c r="C24" s="17" t="s">
        <v>209</v>
      </c>
      <c r="D24" s="33">
        <v>37800</v>
      </c>
      <c r="E24" s="34">
        <f>VLOOKUP(B24,[1]Sheet1!B$4:L$8446,4,0)</f>
        <v>80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5">
        <v>13</v>
      </c>
      <c r="B25" s="18" t="s">
        <v>772</v>
      </c>
      <c r="C25" s="17" t="s">
        <v>543</v>
      </c>
      <c r="D25" s="33">
        <v>36960</v>
      </c>
      <c r="E25" s="34">
        <f>VLOOKUP(B25,[1]Sheet1!B$4:L$8446,4,0)</f>
        <v>70</v>
      </c>
      <c r="F25" s="34">
        <f>VLOOKUP(B25,[1]Sheet1!B$4:F$8446,5,0)</f>
        <v>60</v>
      </c>
      <c r="G25" s="34">
        <f>VLOOKUP(B25,[1]Sheet1!B$4:J$8446,6,0)</f>
        <v>60</v>
      </c>
      <c r="H25" s="34">
        <f>VLOOKUP(B25,[1]Sheet1!B$4:H$8446,7,0)</f>
        <v>60</v>
      </c>
      <c r="I25" s="35" t="str">
        <f t="shared" si="0"/>
        <v>Trung bình</v>
      </c>
      <c r="J25" s="34">
        <f>VLOOKUP(B25,[1]Sheet1!B$4:K$8446,9,0)</f>
        <v>60</v>
      </c>
      <c r="K25" s="35" t="str">
        <f t="shared" si="1"/>
        <v>Trung bình</v>
      </c>
    </row>
    <row r="26" spans="1:11" ht="15.75" x14ac:dyDescent="0.25">
      <c r="A26" s="5">
        <v>14</v>
      </c>
      <c r="B26" s="18" t="s">
        <v>773</v>
      </c>
      <c r="C26" s="17" t="s">
        <v>544</v>
      </c>
      <c r="D26" s="33">
        <v>37920</v>
      </c>
      <c r="E26" s="34">
        <f>VLOOKUP(B26,[1]Sheet1!B$4:L$8446,4,0)</f>
        <v>92</v>
      </c>
      <c r="F26" s="34">
        <f>VLOOKUP(B26,[1]Sheet1!B$4:F$8446,5,0)</f>
        <v>90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5">
        <v>15</v>
      </c>
      <c r="B27" s="18" t="s">
        <v>774</v>
      </c>
      <c r="C27" s="17" t="s">
        <v>545</v>
      </c>
      <c r="D27" s="33">
        <v>37812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5">
        <v>16</v>
      </c>
      <c r="B28" s="18" t="s">
        <v>775</v>
      </c>
      <c r="C28" s="17" t="s">
        <v>546</v>
      </c>
      <c r="D28" s="33">
        <v>37701</v>
      </c>
      <c r="E28" s="34">
        <f>VLOOKUP(B28,[1]Sheet1!B$4:L$8446,4,0)</f>
        <v>90</v>
      </c>
      <c r="F28" s="34">
        <f>VLOOKUP(B28,[1]Sheet1!B$4:F$8446,5,0)</f>
        <v>90</v>
      </c>
      <c r="G28" s="34">
        <f>VLOOKUP(B28,[1]Sheet1!B$4:J$8446,6,0)</f>
        <v>90</v>
      </c>
      <c r="H28" s="34">
        <f>VLOOKUP(B28,[1]Sheet1!B$4:H$8446,7,0)</f>
        <v>90</v>
      </c>
      <c r="I28" s="35" t="str">
        <f t="shared" si="0"/>
        <v>Xuất sắc</v>
      </c>
      <c r="J28" s="34">
        <f>VLOOKUP(B28,[1]Sheet1!B$4:K$8446,9,0)</f>
        <v>90</v>
      </c>
      <c r="K28" s="35" t="str">
        <f t="shared" si="1"/>
        <v>Xuất sắc</v>
      </c>
    </row>
    <row r="29" spans="1:11" ht="15.75" x14ac:dyDescent="0.25">
      <c r="A29" s="5">
        <v>17</v>
      </c>
      <c r="B29" s="18" t="s">
        <v>776</v>
      </c>
      <c r="C29" s="17" t="s">
        <v>547</v>
      </c>
      <c r="D29" s="33">
        <v>37652</v>
      </c>
      <c r="E29" s="34">
        <f>VLOOKUP(B29,[1]Sheet1!B$4:L$8446,4,0)</f>
        <v>82</v>
      </c>
      <c r="F29" s="34">
        <f>VLOOKUP(B29,[1]Sheet1!B$4:F$8446,5,0)</f>
        <v>60</v>
      </c>
      <c r="G29" s="34">
        <f>VLOOKUP(B29,[1]Sheet1!B$4:J$8446,6,0)</f>
        <v>60</v>
      </c>
      <c r="H29" s="34">
        <f>VLOOKUP(B29,[1]Sheet1!B$4:H$8446,7,0)</f>
        <v>60</v>
      </c>
      <c r="I29" s="35" t="str">
        <f t="shared" si="0"/>
        <v>Trung bình</v>
      </c>
      <c r="J29" s="34">
        <f>VLOOKUP(B29,[1]Sheet1!B$4:K$8446,9,0)</f>
        <v>60</v>
      </c>
      <c r="K29" s="35" t="str">
        <f t="shared" si="1"/>
        <v>Trung bình</v>
      </c>
    </row>
    <row r="30" spans="1:11" ht="15.75" x14ac:dyDescent="0.25">
      <c r="A30" s="5">
        <v>18</v>
      </c>
      <c r="B30" s="18" t="s">
        <v>777</v>
      </c>
      <c r="C30" s="17" t="s">
        <v>548</v>
      </c>
      <c r="D30" s="33">
        <v>37975</v>
      </c>
      <c r="E30" s="34">
        <f>VLOOKUP(B30,[1]Sheet1!B$4:L$8446,4,0)</f>
        <v>80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5">
        <v>19</v>
      </c>
      <c r="B31" s="18" t="s">
        <v>778</v>
      </c>
      <c r="C31" s="17" t="s">
        <v>549</v>
      </c>
      <c r="D31" s="33">
        <v>37780</v>
      </c>
      <c r="E31" s="34">
        <f>VLOOKUP(B31,[1]Sheet1!B$4:L$8446,4,0)</f>
        <v>100</v>
      </c>
      <c r="F31" s="34">
        <f>VLOOKUP(B31,[1]Sheet1!B$4:F$8446,5,0)</f>
        <v>80</v>
      </c>
      <c r="G31" s="34">
        <f>VLOOKUP(B31,[1]Sheet1!B$4:J$8446,6,0)</f>
        <v>80</v>
      </c>
      <c r="H31" s="34">
        <f>VLOOKUP(B31,[1]Sheet1!B$4:H$8446,7,0)</f>
        <v>80</v>
      </c>
      <c r="I31" s="35" t="str">
        <f t="shared" si="0"/>
        <v>Tốt</v>
      </c>
      <c r="J31" s="34">
        <f>VLOOKUP(B31,[1]Sheet1!B$4:K$8446,9,0)</f>
        <v>80</v>
      </c>
      <c r="K31" s="35" t="str">
        <f t="shared" si="1"/>
        <v>Tốt</v>
      </c>
    </row>
    <row r="32" spans="1:11" ht="15.75" x14ac:dyDescent="0.25">
      <c r="A32" s="5">
        <v>20</v>
      </c>
      <c r="B32" s="18" t="s">
        <v>779</v>
      </c>
      <c r="C32" s="17" t="s">
        <v>550</v>
      </c>
      <c r="D32" s="33">
        <v>37858</v>
      </c>
      <c r="E32" s="34">
        <f>VLOOKUP(B32,[1]Sheet1!B$4:L$8446,4,0)</f>
        <v>85</v>
      </c>
      <c r="F32" s="34">
        <f>VLOOKUP(B32,[1]Sheet1!B$4:F$8446,5,0)</f>
        <v>85</v>
      </c>
      <c r="G32" s="34">
        <f>VLOOKUP(B32,[1]Sheet1!B$4:J$8446,6,0)</f>
        <v>85</v>
      </c>
      <c r="H32" s="34">
        <f>VLOOKUP(B32,[1]Sheet1!B$4:H$8446,7,0)</f>
        <v>85</v>
      </c>
      <c r="I32" s="35" t="str">
        <f t="shared" si="0"/>
        <v>Tốt</v>
      </c>
      <c r="J32" s="34">
        <f>VLOOKUP(B32,[1]Sheet1!B$4:K$8446,9,0)</f>
        <v>85</v>
      </c>
      <c r="K32" s="35" t="str">
        <f t="shared" si="1"/>
        <v>Tốt</v>
      </c>
    </row>
    <row r="33" spans="1:11" ht="15.75" x14ac:dyDescent="0.25">
      <c r="A33" s="5">
        <v>21</v>
      </c>
      <c r="B33" s="18" t="s">
        <v>780</v>
      </c>
      <c r="C33" s="17" t="s">
        <v>551</v>
      </c>
      <c r="D33" s="33">
        <v>37967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5">
        <v>22</v>
      </c>
      <c r="B34" s="18" t="s">
        <v>781</v>
      </c>
      <c r="C34" s="17" t="s">
        <v>552</v>
      </c>
      <c r="D34" s="33">
        <v>37840</v>
      </c>
      <c r="E34" s="34">
        <f>VLOOKUP(B34,[1]Sheet1!B$4:L$8446,4,0)</f>
        <v>80</v>
      </c>
      <c r="F34" s="34">
        <f>VLOOKUP(B34,[1]Sheet1!B$4:F$8446,5,0)</f>
        <v>80</v>
      </c>
      <c r="G34" s="34">
        <f>VLOOKUP(B34,[1]Sheet1!B$4:J$8446,6,0)</f>
        <v>80</v>
      </c>
      <c r="H34" s="34">
        <f>VLOOKUP(B34,[1]Sheet1!B$4:H$8446,7,0)</f>
        <v>80</v>
      </c>
      <c r="I34" s="35" t="str">
        <f t="shared" si="0"/>
        <v>Tốt</v>
      </c>
      <c r="J34" s="34">
        <f>VLOOKUP(B34,[1]Sheet1!B$4:K$8446,9,0)</f>
        <v>80</v>
      </c>
      <c r="K34" s="35" t="str">
        <f t="shared" si="1"/>
        <v>Tốt</v>
      </c>
    </row>
    <row r="35" spans="1:11" ht="15.75" x14ac:dyDescent="0.25">
      <c r="A35" s="5">
        <v>23</v>
      </c>
      <c r="B35" s="18" t="s">
        <v>782</v>
      </c>
      <c r="C35" s="17" t="s">
        <v>141</v>
      </c>
      <c r="D35" s="33">
        <v>37727</v>
      </c>
      <c r="E35" s="34">
        <f>VLOOKUP(B35,[1]Sheet1!B$4:L$8446,4,0)</f>
        <v>90</v>
      </c>
      <c r="F35" s="34">
        <f>VLOOKUP(B35,[1]Sheet1!B$4:F$8446,5,0)</f>
        <v>90</v>
      </c>
      <c r="G35" s="34">
        <f>VLOOKUP(B35,[1]Sheet1!B$4:J$8446,6,0)</f>
        <v>90</v>
      </c>
      <c r="H35" s="34">
        <f>VLOOKUP(B35,[1]Sheet1!B$4:H$8446,7,0)</f>
        <v>90</v>
      </c>
      <c r="I35" s="35" t="str">
        <f t="shared" si="0"/>
        <v>Xuất sắc</v>
      </c>
      <c r="J35" s="34">
        <f>VLOOKUP(B35,[1]Sheet1!B$4:K$8446,9,0)</f>
        <v>90</v>
      </c>
      <c r="K35" s="35" t="str">
        <f t="shared" si="1"/>
        <v>Xuất sắc</v>
      </c>
    </row>
    <row r="36" spans="1:11" ht="15.75" x14ac:dyDescent="0.25">
      <c r="A36" s="5">
        <v>24</v>
      </c>
      <c r="B36" s="18" t="s">
        <v>783</v>
      </c>
      <c r="C36" s="17" t="s">
        <v>553</v>
      </c>
      <c r="D36" s="33">
        <v>37775</v>
      </c>
      <c r="E36" s="34">
        <f>VLOOKUP(B36,[1]Sheet1!B$4:L$8446,4,0)</f>
        <v>90</v>
      </c>
      <c r="F36" s="34">
        <f>VLOOKUP(B36,[1]Sheet1!B$4:F$8446,5,0)</f>
        <v>90</v>
      </c>
      <c r="G36" s="34">
        <f>VLOOKUP(B36,[1]Sheet1!B$4:J$8446,6,0)</f>
        <v>90</v>
      </c>
      <c r="H36" s="34">
        <f>VLOOKUP(B36,[1]Sheet1!B$4:H$8446,7,0)</f>
        <v>90</v>
      </c>
      <c r="I36" s="35" t="str">
        <f t="shared" si="0"/>
        <v>Xuất sắc</v>
      </c>
      <c r="J36" s="34">
        <f>VLOOKUP(B36,[1]Sheet1!B$4:K$8446,9,0)</f>
        <v>90</v>
      </c>
      <c r="K36" s="35" t="str">
        <f t="shared" si="1"/>
        <v>Xuất sắc</v>
      </c>
    </row>
    <row r="37" spans="1:11" ht="15.75" x14ac:dyDescent="0.25">
      <c r="A37" s="5">
        <v>25</v>
      </c>
      <c r="B37" s="18" t="s">
        <v>784</v>
      </c>
      <c r="C37" s="17" t="s">
        <v>554</v>
      </c>
      <c r="D37" s="33">
        <v>37902</v>
      </c>
      <c r="E37" s="34">
        <f>VLOOKUP(B37,[1]Sheet1!B$4:L$8446,4,0)</f>
        <v>84</v>
      </c>
      <c r="F37" s="34">
        <f>VLOOKUP(B37,[1]Sheet1!B$4:F$8446,5,0)</f>
        <v>60</v>
      </c>
      <c r="G37" s="34">
        <f>VLOOKUP(B37,[1]Sheet1!B$4:J$8446,6,0)</f>
        <v>60</v>
      </c>
      <c r="H37" s="34">
        <f>VLOOKUP(B37,[1]Sheet1!B$4:H$8446,7,0)</f>
        <v>60</v>
      </c>
      <c r="I37" s="35" t="str">
        <f t="shared" si="0"/>
        <v>Trung bình</v>
      </c>
      <c r="J37" s="34">
        <f>VLOOKUP(B37,[1]Sheet1!B$4:K$8446,9,0)</f>
        <v>60</v>
      </c>
      <c r="K37" s="35" t="str">
        <f t="shared" si="1"/>
        <v>Trung bình</v>
      </c>
    </row>
    <row r="38" spans="1:11" ht="15.75" x14ac:dyDescent="0.25">
      <c r="A38" s="5">
        <v>26</v>
      </c>
      <c r="B38" s="18" t="s">
        <v>785</v>
      </c>
      <c r="C38" s="17" t="s">
        <v>555</v>
      </c>
      <c r="D38" s="33">
        <v>37504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5">
        <v>27</v>
      </c>
      <c r="B39" s="18" t="s">
        <v>786</v>
      </c>
      <c r="C39" s="17" t="s">
        <v>556</v>
      </c>
      <c r="D39" s="33">
        <v>37581</v>
      </c>
      <c r="E39" s="34">
        <f>VLOOKUP(B39,[1]Sheet1!B$4:L$8446,4,0)</f>
        <v>90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5">
        <v>28</v>
      </c>
      <c r="B40" s="18" t="s">
        <v>787</v>
      </c>
      <c r="C40" s="17" t="s">
        <v>557</v>
      </c>
      <c r="D40" s="33">
        <v>37917</v>
      </c>
      <c r="E40" s="34">
        <f>VLOOKUP(B40,[1]Sheet1!B$4:L$8446,4,0)</f>
        <v>90</v>
      </c>
      <c r="F40" s="34">
        <f>VLOOKUP(B40,[1]Sheet1!B$4:F$8446,5,0)</f>
        <v>90</v>
      </c>
      <c r="G40" s="34">
        <f>VLOOKUP(B40,[1]Sheet1!B$4:J$8446,6,0)</f>
        <v>90</v>
      </c>
      <c r="H40" s="34">
        <f>VLOOKUP(B40,[1]Sheet1!B$4:H$8446,7,0)</f>
        <v>90</v>
      </c>
      <c r="I40" s="35" t="str">
        <f t="shared" si="0"/>
        <v>Xuất sắc</v>
      </c>
      <c r="J40" s="34">
        <f>VLOOKUP(B40,[1]Sheet1!B$4:K$8446,9,0)</f>
        <v>90</v>
      </c>
      <c r="K40" s="35" t="str">
        <f t="shared" si="1"/>
        <v>Xuất sắc</v>
      </c>
    </row>
    <row r="41" spans="1:11" ht="15.75" x14ac:dyDescent="0.25">
      <c r="A41" s="5">
        <v>29</v>
      </c>
      <c r="B41" s="18" t="s">
        <v>788</v>
      </c>
      <c r="C41" s="17" t="s">
        <v>558</v>
      </c>
      <c r="D41" s="33">
        <v>37669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85</v>
      </c>
      <c r="H41" s="34">
        <f>VLOOKUP(B41,[1]Sheet1!B$4:H$8446,7,0)</f>
        <v>85</v>
      </c>
      <c r="I41" s="35" t="str">
        <f t="shared" si="0"/>
        <v>Tốt</v>
      </c>
      <c r="J41" s="34">
        <f>VLOOKUP(B41,[1]Sheet1!B$4:K$8446,9,0)</f>
        <v>85</v>
      </c>
      <c r="K41" s="35" t="str">
        <f t="shared" si="1"/>
        <v>Tốt</v>
      </c>
    </row>
    <row r="42" spans="1:11" ht="15.75" x14ac:dyDescent="0.25">
      <c r="A42" s="5">
        <v>30</v>
      </c>
      <c r="B42" s="18" t="s">
        <v>789</v>
      </c>
      <c r="C42" s="17" t="s">
        <v>559</v>
      </c>
      <c r="D42" s="33">
        <v>37852</v>
      </c>
      <c r="E42" s="34">
        <f>VLOOKUP(B42,[1]Sheet1!B$4:L$8446,4,0)</f>
        <v>80</v>
      </c>
      <c r="F42" s="34">
        <f>VLOOKUP(B42,[1]Sheet1!B$4:F$8446,5,0)</f>
        <v>90</v>
      </c>
      <c r="G42" s="34">
        <f>VLOOKUP(B42,[1]Sheet1!B$4:J$8446,6,0)</f>
        <v>90</v>
      </c>
      <c r="H42" s="34">
        <f>VLOOKUP(B42,[1]Sheet1!B$4:H$8446,7,0)</f>
        <v>90</v>
      </c>
      <c r="I42" s="35" t="str">
        <f t="shared" si="0"/>
        <v>Xuất sắc</v>
      </c>
      <c r="J42" s="34">
        <f>VLOOKUP(B42,[1]Sheet1!B$4:K$8446,9,0)</f>
        <v>90</v>
      </c>
      <c r="K42" s="35" t="str">
        <f t="shared" si="1"/>
        <v>Xuất sắc</v>
      </c>
    </row>
    <row r="43" spans="1:11" ht="15.75" x14ac:dyDescent="0.25">
      <c r="A43" s="5">
        <v>31</v>
      </c>
      <c r="B43" s="18" t="s">
        <v>790</v>
      </c>
      <c r="C43" s="17" t="s">
        <v>560</v>
      </c>
      <c r="D43" s="33">
        <v>36924</v>
      </c>
      <c r="E43" s="34">
        <f>VLOOKUP(B43,[1]Sheet1!B$4:L$8446,4,0)</f>
        <v>70</v>
      </c>
      <c r="F43" s="34">
        <f>VLOOKUP(B43,[1]Sheet1!B$4:F$8446,5,0)</f>
        <v>65</v>
      </c>
      <c r="G43" s="34">
        <f>VLOOKUP(B43,[1]Sheet1!B$4:J$8446,6,0)</f>
        <v>65</v>
      </c>
      <c r="H43" s="34">
        <f>VLOOKUP(B43,[1]Sheet1!B$4:H$8446,7,0)</f>
        <v>65</v>
      </c>
      <c r="I43" s="35" t="str">
        <f t="shared" si="0"/>
        <v>Khá</v>
      </c>
      <c r="J43" s="34">
        <f>VLOOKUP(B43,[1]Sheet1!B$4:K$8446,9,0)</f>
        <v>65</v>
      </c>
      <c r="K43" s="35" t="str">
        <f t="shared" si="1"/>
        <v>Khá</v>
      </c>
    </row>
    <row r="44" spans="1:11" ht="15.75" x14ac:dyDescent="0.25">
      <c r="A44" s="5">
        <v>32</v>
      </c>
      <c r="B44" s="18" t="s">
        <v>791</v>
      </c>
      <c r="C44" s="17" t="s">
        <v>561</v>
      </c>
      <c r="D44" s="33">
        <v>37965</v>
      </c>
      <c r="E44" s="34">
        <f>VLOOKUP(B44,[1]Sheet1!B$4:L$8446,4,0)</f>
        <v>90</v>
      </c>
      <c r="F44" s="34">
        <f>VLOOKUP(B44,[1]Sheet1!B$4:F$8446,5,0)</f>
        <v>85</v>
      </c>
      <c r="G44" s="34">
        <f>VLOOKUP(B44,[1]Sheet1!B$4:J$8446,6,0)</f>
        <v>85</v>
      </c>
      <c r="H44" s="34">
        <f>VLOOKUP(B44,[1]Sheet1!B$4:H$8446,7,0)</f>
        <v>85</v>
      </c>
      <c r="I44" s="35" t="str">
        <f t="shared" si="0"/>
        <v>Tốt</v>
      </c>
      <c r="J44" s="34">
        <f>VLOOKUP(B44,[1]Sheet1!B$4:K$8446,9,0)</f>
        <v>85</v>
      </c>
      <c r="K44" s="35" t="str">
        <f t="shared" si="1"/>
        <v>Tốt</v>
      </c>
    </row>
    <row r="45" spans="1:11" ht="15.75" x14ac:dyDescent="0.25">
      <c r="A45" s="5">
        <v>33</v>
      </c>
      <c r="B45" s="18" t="s">
        <v>792</v>
      </c>
      <c r="C45" s="17" t="s">
        <v>562</v>
      </c>
      <c r="D45" s="33">
        <v>37775</v>
      </c>
      <c r="E45" s="34">
        <f>VLOOKUP(B45,[1]Sheet1!B$4:L$8446,4,0)</f>
        <v>90</v>
      </c>
      <c r="F45" s="34">
        <f>VLOOKUP(B45,[1]Sheet1!B$4:F$8446,5,0)</f>
        <v>90</v>
      </c>
      <c r="G45" s="34">
        <f>VLOOKUP(B45,[1]Sheet1!B$4:J$8446,6,0)</f>
        <v>90</v>
      </c>
      <c r="H45" s="34">
        <f>VLOOKUP(B45,[1]Sheet1!B$4:H$8446,7,0)</f>
        <v>90</v>
      </c>
      <c r="I45" s="35" t="str">
        <f t="shared" si="0"/>
        <v>Xuất sắc</v>
      </c>
      <c r="J45" s="34">
        <f>VLOOKUP(B45,[1]Sheet1!B$4:K$8446,9,0)</f>
        <v>90</v>
      </c>
      <c r="K45" s="35" t="str">
        <f t="shared" si="1"/>
        <v>Xuất sắc</v>
      </c>
    </row>
    <row r="46" spans="1:11" ht="15.75" x14ac:dyDescent="0.25">
      <c r="A46" s="5">
        <v>34</v>
      </c>
      <c r="B46" s="18" t="s">
        <v>793</v>
      </c>
      <c r="C46" s="17" t="s">
        <v>563</v>
      </c>
      <c r="D46" s="33">
        <v>37835</v>
      </c>
      <c r="E46" s="34">
        <f>VLOOKUP(B46,[1]Sheet1!B$4:L$8446,4,0)</f>
        <v>91</v>
      </c>
      <c r="F46" s="34">
        <f>VLOOKUP(B46,[1]Sheet1!B$4:F$8446,5,0)</f>
        <v>91</v>
      </c>
      <c r="G46" s="34">
        <f>VLOOKUP(B46,[1]Sheet1!B$4:J$8446,6,0)</f>
        <v>91</v>
      </c>
      <c r="H46" s="34">
        <f>VLOOKUP(B46,[1]Sheet1!B$4:H$8446,7,0)</f>
        <v>91</v>
      </c>
      <c r="I46" s="35" t="str">
        <f t="shared" si="0"/>
        <v>Xuất sắc</v>
      </c>
      <c r="J46" s="34">
        <f>VLOOKUP(B46,[1]Sheet1!B$4:K$8446,9,0)</f>
        <v>91</v>
      </c>
      <c r="K46" s="35" t="str">
        <f t="shared" si="1"/>
        <v>Xuất sắc</v>
      </c>
    </row>
    <row r="47" spans="1:11" ht="15.75" x14ac:dyDescent="0.25">
      <c r="A47" s="5">
        <v>35</v>
      </c>
      <c r="B47" s="18" t="s">
        <v>794</v>
      </c>
      <c r="C47" s="17" t="s">
        <v>564</v>
      </c>
      <c r="D47" s="33">
        <v>37655</v>
      </c>
      <c r="E47" s="34">
        <f>VLOOKUP(B47,[1]Sheet1!B$4:L$8446,4,0)</f>
        <v>90</v>
      </c>
      <c r="F47" s="34">
        <f>VLOOKUP(B47,[1]Sheet1!B$4:F$8446,5,0)</f>
        <v>85</v>
      </c>
      <c r="G47" s="34">
        <f>VLOOKUP(B47,[1]Sheet1!B$4:J$8446,6,0)</f>
        <v>85</v>
      </c>
      <c r="H47" s="34">
        <f>VLOOKUP(B47,[1]Sheet1!B$4:H$8446,7,0)</f>
        <v>85</v>
      </c>
      <c r="I47" s="35" t="str">
        <f t="shared" si="0"/>
        <v>Tốt</v>
      </c>
      <c r="J47" s="34">
        <f>VLOOKUP(B47,[1]Sheet1!B$4:K$8446,9,0)</f>
        <v>85</v>
      </c>
      <c r="K47" s="35" t="str">
        <f t="shared" si="1"/>
        <v>Tốt</v>
      </c>
    </row>
    <row r="48" spans="1:11" ht="15.75" x14ac:dyDescent="0.25">
      <c r="A48" s="5">
        <v>36</v>
      </c>
      <c r="B48" s="18" t="s">
        <v>795</v>
      </c>
      <c r="C48" s="17" t="s">
        <v>565</v>
      </c>
      <c r="D48" s="33">
        <v>37674</v>
      </c>
      <c r="E48" s="34">
        <f>VLOOKUP(B48,[1]Sheet1!B$4:L$8446,4,0)</f>
        <v>90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5">
        <v>37</v>
      </c>
      <c r="B49" s="18" t="s">
        <v>796</v>
      </c>
      <c r="C49" s="17" t="s">
        <v>566</v>
      </c>
      <c r="D49" s="33">
        <v>37723</v>
      </c>
      <c r="E49" s="34">
        <f>VLOOKUP(B49,[1]Sheet1!B$4:L$8446,4,0)</f>
        <v>0</v>
      </c>
      <c r="F49" s="34">
        <f>VLOOKUP(B49,[1]Sheet1!B$4:F$8446,5,0)</f>
        <v>0</v>
      </c>
      <c r="G49" s="34">
        <f>VLOOKUP(B49,[1]Sheet1!B$4:J$8446,6,0)</f>
        <v>0</v>
      </c>
      <c r="H49" s="34">
        <f>VLOOKUP(B49,[1]Sheet1!B$4:H$8446,7,0)</f>
        <v>0</v>
      </c>
      <c r="I49" s="35" t="str">
        <f t="shared" si="0"/>
        <v>Kém</v>
      </c>
      <c r="J49" s="34">
        <f>VLOOKUP(B49,[1]Sheet1!B$4:K$8446,9,0)</f>
        <v>0</v>
      </c>
      <c r="K49" s="35" t="str">
        <f t="shared" si="1"/>
        <v>Kém</v>
      </c>
    </row>
    <row r="50" spans="1:11" ht="15.75" x14ac:dyDescent="0.25">
      <c r="A50" s="5">
        <v>38</v>
      </c>
      <c r="B50" s="18" t="s">
        <v>797</v>
      </c>
      <c r="C50" s="17" t="s">
        <v>567</v>
      </c>
      <c r="D50" s="33">
        <v>37782</v>
      </c>
      <c r="E50" s="34">
        <f>VLOOKUP(B50,[1]Sheet1!B$4:L$8446,4,0)</f>
        <v>90</v>
      </c>
      <c r="F50" s="34">
        <f>VLOOKUP(B50,[1]Sheet1!B$4:F$8446,5,0)</f>
        <v>85</v>
      </c>
      <c r="G50" s="34">
        <f>VLOOKUP(B50,[1]Sheet1!B$4:J$8446,6,0)</f>
        <v>85</v>
      </c>
      <c r="H50" s="34">
        <f>VLOOKUP(B50,[1]Sheet1!B$4:H$8446,7,0)</f>
        <v>85</v>
      </c>
      <c r="I50" s="35" t="str">
        <f t="shared" si="0"/>
        <v>Tốt</v>
      </c>
      <c r="J50" s="34">
        <f>VLOOKUP(B50,[1]Sheet1!B$4:K$8446,9,0)</f>
        <v>85</v>
      </c>
      <c r="K50" s="35" t="str">
        <f t="shared" si="1"/>
        <v>Tốt</v>
      </c>
    </row>
    <row r="51" spans="1:11" ht="15.75" x14ac:dyDescent="0.25">
      <c r="A51" s="5">
        <v>39</v>
      </c>
      <c r="B51" s="18" t="s">
        <v>798</v>
      </c>
      <c r="C51" s="17" t="s">
        <v>156</v>
      </c>
      <c r="D51" s="33">
        <v>37746</v>
      </c>
      <c r="E51" s="34">
        <f>VLOOKUP(B51,[1]Sheet1!B$4:L$8446,4,0)</f>
        <v>85</v>
      </c>
      <c r="F51" s="34">
        <f>VLOOKUP(B51,[1]Sheet1!B$4:F$8446,5,0)</f>
        <v>85</v>
      </c>
      <c r="G51" s="34">
        <f>VLOOKUP(B51,[1]Sheet1!B$4:J$8446,6,0)</f>
        <v>85</v>
      </c>
      <c r="H51" s="34">
        <f>VLOOKUP(B51,[1]Sheet1!B$4:H$8446,7,0)</f>
        <v>85</v>
      </c>
      <c r="I51" s="35" t="str">
        <f t="shared" si="0"/>
        <v>Tốt</v>
      </c>
      <c r="J51" s="34">
        <f>VLOOKUP(B51,[1]Sheet1!B$4:K$8446,9,0)</f>
        <v>85</v>
      </c>
      <c r="K51" s="35" t="str">
        <f t="shared" si="1"/>
        <v>Tốt</v>
      </c>
    </row>
    <row r="52" spans="1:11" ht="15.75" x14ac:dyDescent="0.25">
      <c r="A52" s="5">
        <v>40</v>
      </c>
      <c r="B52" s="18" t="s">
        <v>799</v>
      </c>
      <c r="C52" s="17" t="s">
        <v>568</v>
      </c>
      <c r="D52" s="33">
        <v>37415</v>
      </c>
      <c r="E52" s="34">
        <f>VLOOKUP(B52,[1]Sheet1!B$4:L$8446,4,0)</f>
        <v>75</v>
      </c>
      <c r="F52" s="34">
        <f>VLOOKUP(B52,[1]Sheet1!B$4:F$8446,5,0)</f>
        <v>75</v>
      </c>
      <c r="G52" s="34">
        <f>VLOOKUP(B52,[1]Sheet1!B$4:J$8446,6,0)</f>
        <v>75</v>
      </c>
      <c r="H52" s="34">
        <f>VLOOKUP(B52,[1]Sheet1!B$4:H$8446,7,0)</f>
        <v>75</v>
      </c>
      <c r="I52" s="35" t="str">
        <f t="shared" si="0"/>
        <v>Khá</v>
      </c>
      <c r="J52" s="34">
        <f>VLOOKUP(B52,[1]Sheet1!B$4:K$8446,9,0)</f>
        <v>75</v>
      </c>
      <c r="K52" s="35" t="str">
        <f t="shared" si="1"/>
        <v>Khá</v>
      </c>
    </row>
    <row r="53" spans="1:11" ht="15.75" x14ac:dyDescent="0.25">
      <c r="A53" s="5">
        <v>41</v>
      </c>
      <c r="B53" s="18" t="s">
        <v>800</v>
      </c>
      <c r="C53" s="17" t="s">
        <v>569</v>
      </c>
      <c r="D53" s="33">
        <v>37690</v>
      </c>
      <c r="E53" s="34">
        <f>VLOOKUP(B53,[1]Sheet1!B$4:L$8446,4,0)</f>
        <v>75</v>
      </c>
      <c r="F53" s="34">
        <f>VLOOKUP(B53,[1]Sheet1!B$4:F$8446,5,0)</f>
        <v>75</v>
      </c>
      <c r="G53" s="34">
        <f>VLOOKUP(B53,[1]Sheet1!B$4:J$8446,6,0)</f>
        <v>75</v>
      </c>
      <c r="H53" s="34">
        <f>VLOOKUP(B53,[1]Sheet1!B$4:H$8446,7,0)</f>
        <v>75</v>
      </c>
      <c r="I53" s="35" t="str">
        <f t="shared" si="0"/>
        <v>Khá</v>
      </c>
      <c r="J53" s="34">
        <f>VLOOKUP(B53,[1]Sheet1!B$4:K$8446,9,0)</f>
        <v>75</v>
      </c>
      <c r="K53" s="35" t="str">
        <f t="shared" si="1"/>
        <v>Khá</v>
      </c>
    </row>
    <row r="54" spans="1:11" ht="15.75" x14ac:dyDescent="0.25">
      <c r="A54" s="5">
        <v>42</v>
      </c>
      <c r="B54" s="18" t="s">
        <v>801</v>
      </c>
      <c r="C54" s="17" t="s">
        <v>570</v>
      </c>
      <c r="D54" s="33">
        <v>37851</v>
      </c>
      <c r="E54" s="34">
        <f>VLOOKUP(B54,[1]Sheet1!B$4:L$8446,4,0)</f>
        <v>87</v>
      </c>
      <c r="F54" s="34">
        <f>VLOOKUP(B54,[1]Sheet1!B$4:F$8446,5,0)</f>
        <v>75</v>
      </c>
      <c r="G54" s="34">
        <f>VLOOKUP(B54,[1]Sheet1!B$4:J$8446,6,0)</f>
        <v>75</v>
      </c>
      <c r="H54" s="34">
        <f>VLOOKUP(B54,[1]Sheet1!B$4:H$8446,7,0)</f>
        <v>75</v>
      </c>
      <c r="I54" s="35" t="str">
        <f t="shared" si="0"/>
        <v>Khá</v>
      </c>
      <c r="J54" s="34">
        <f>VLOOKUP(B54,[1]Sheet1!B$4:K$8446,9,0)</f>
        <v>75</v>
      </c>
      <c r="K54" s="35" t="str">
        <f t="shared" si="1"/>
        <v>Khá</v>
      </c>
    </row>
    <row r="55" spans="1:11" ht="15.75" x14ac:dyDescent="0.25">
      <c r="A55" s="5">
        <v>43</v>
      </c>
      <c r="B55" s="18" t="s">
        <v>802</v>
      </c>
      <c r="C55" s="17" t="s">
        <v>571</v>
      </c>
      <c r="D55" s="33">
        <v>37692</v>
      </c>
      <c r="E55" s="34">
        <f>VLOOKUP(B55,[1]Sheet1!B$4:L$8446,4,0)</f>
        <v>71</v>
      </c>
      <c r="F55" s="34">
        <f>VLOOKUP(B55,[1]Sheet1!B$4:F$8446,5,0)</f>
        <v>80</v>
      </c>
      <c r="G55" s="34">
        <f>VLOOKUP(B55,[1]Sheet1!B$4:J$8446,6,0)</f>
        <v>80</v>
      </c>
      <c r="H55" s="34">
        <f>VLOOKUP(B55,[1]Sheet1!B$4:H$8446,7,0)</f>
        <v>80</v>
      </c>
      <c r="I55" s="35" t="str">
        <f t="shared" si="0"/>
        <v>Tốt</v>
      </c>
      <c r="J55" s="34">
        <f>VLOOKUP(B55,[1]Sheet1!B$4:K$8446,9,0)</f>
        <v>80</v>
      </c>
      <c r="K55" s="35" t="str">
        <f t="shared" si="1"/>
        <v>Tốt</v>
      </c>
    </row>
    <row r="56" spans="1:11" ht="15.75" x14ac:dyDescent="0.25">
      <c r="A56" s="5">
        <v>44</v>
      </c>
      <c r="B56" s="18" t="s">
        <v>803</v>
      </c>
      <c r="C56" s="17" t="s">
        <v>572</v>
      </c>
      <c r="D56" s="33">
        <v>37886</v>
      </c>
      <c r="E56" s="34">
        <f>VLOOKUP(B56,[1]Sheet1!B$4:L$8446,4,0)</f>
        <v>80</v>
      </c>
      <c r="F56" s="34">
        <f>VLOOKUP(B56,[1]Sheet1!B$4:F$8446,5,0)</f>
        <v>75</v>
      </c>
      <c r="G56" s="34">
        <f>VLOOKUP(B56,[1]Sheet1!B$4:J$8446,6,0)</f>
        <v>75</v>
      </c>
      <c r="H56" s="34">
        <f>VLOOKUP(B56,[1]Sheet1!B$4:H$8446,7,0)</f>
        <v>75</v>
      </c>
      <c r="I56" s="35" t="str">
        <f t="shared" si="0"/>
        <v>Khá</v>
      </c>
      <c r="J56" s="34">
        <f>VLOOKUP(B56,[1]Sheet1!B$4:K$8446,9,0)</f>
        <v>75</v>
      </c>
      <c r="K56" s="35" t="str">
        <f t="shared" si="1"/>
        <v>Khá</v>
      </c>
    </row>
    <row r="57" spans="1:11" ht="15.75" x14ac:dyDescent="0.25">
      <c r="A57" s="5">
        <v>45</v>
      </c>
      <c r="B57" s="18" t="s">
        <v>804</v>
      </c>
      <c r="C57" s="17" t="s">
        <v>573</v>
      </c>
      <c r="D57" s="33">
        <v>37836</v>
      </c>
      <c r="E57" s="34">
        <f>VLOOKUP(B57,[1]Sheet1!B$4:L$8446,4,0)</f>
        <v>80</v>
      </c>
      <c r="F57" s="34">
        <f>VLOOKUP(B57,[1]Sheet1!B$4:F$8446,5,0)</f>
        <v>80</v>
      </c>
      <c r="G57" s="34">
        <f>VLOOKUP(B57,[1]Sheet1!B$4:J$8446,6,0)</f>
        <v>80</v>
      </c>
      <c r="H57" s="34">
        <f>VLOOKUP(B57,[1]Sheet1!B$4:H$8446,7,0)</f>
        <v>80</v>
      </c>
      <c r="I57" s="35" t="str">
        <f t="shared" si="0"/>
        <v>Tốt</v>
      </c>
      <c r="J57" s="34">
        <f>VLOOKUP(B57,[1]Sheet1!B$4:K$8446,9,0)</f>
        <v>80</v>
      </c>
      <c r="K57" s="35" t="str">
        <f t="shared" si="1"/>
        <v>Tốt</v>
      </c>
    </row>
    <row r="58" spans="1:11" ht="15.75" x14ac:dyDescent="0.25">
      <c r="A58" s="5">
        <v>46</v>
      </c>
      <c r="B58" s="18" t="s">
        <v>805</v>
      </c>
      <c r="C58" s="17" t="s">
        <v>574</v>
      </c>
      <c r="D58" s="33">
        <v>37836</v>
      </c>
      <c r="E58" s="34">
        <f>VLOOKUP(B58,[1]Sheet1!B$4:L$8446,4,0)</f>
        <v>90</v>
      </c>
      <c r="F58" s="34">
        <f>VLOOKUP(B58,[1]Sheet1!B$4:F$8446,5,0)</f>
        <v>90</v>
      </c>
      <c r="G58" s="34">
        <f>VLOOKUP(B58,[1]Sheet1!B$4:J$8446,6,0)</f>
        <v>90</v>
      </c>
      <c r="H58" s="34">
        <f>VLOOKUP(B58,[1]Sheet1!B$4:H$8446,7,0)</f>
        <v>90</v>
      </c>
      <c r="I58" s="35" t="str">
        <f t="shared" si="0"/>
        <v>Xuất sắc</v>
      </c>
      <c r="J58" s="34">
        <f>VLOOKUP(B58,[1]Sheet1!B$4:K$8446,9,0)</f>
        <v>90</v>
      </c>
      <c r="K58" s="35" t="str">
        <f t="shared" si="1"/>
        <v>Xuất sắc</v>
      </c>
    </row>
    <row r="59" spans="1:11" ht="15.75" x14ac:dyDescent="0.25">
      <c r="A59" s="5">
        <v>47</v>
      </c>
      <c r="B59" s="18" t="s">
        <v>806</v>
      </c>
      <c r="C59" s="17" t="s">
        <v>575</v>
      </c>
      <c r="D59" s="33">
        <v>37761</v>
      </c>
      <c r="E59" s="34">
        <f>VLOOKUP(B59,[1]Sheet1!B$4:L$8446,4,0)</f>
        <v>92</v>
      </c>
      <c r="F59" s="34">
        <f>VLOOKUP(B59,[1]Sheet1!B$4:F$8446,5,0)</f>
        <v>80</v>
      </c>
      <c r="G59" s="34">
        <f>VLOOKUP(B59,[1]Sheet1!B$4:J$8446,6,0)</f>
        <v>80</v>
      </c>
      <c r="H59" s="34">
        <f>VLOOKUP(B59,[1]Sheet1!B$4:H$8446,7,0)</f>
        <v>80</v>
      </c>
      <c r="I59" s="35" t="str">
        <f t="shared" si="0"/>
        <v>Tốt</v>
      </c>
      <c r="J59" s="34">
        <f>VLOOKUP(B59,[1]Sheet1!B$4:K$8446,9,0)</f>
        <v>80</v>
      </c>
      <c r="K59" s="35" t="str">
        <f t="shared" si="1"/>
        <v>Tốt</v>
      </c>
    </row>
    <row r="60" spans="1:11" ht="15.75" x14ac:dyDescent="0.25">
      <c r="A60" s="5">
        <v>48</v>
      </c>
      <c r="B60" s="18" t="s">
        <v>807</v>
      </c>
      <c r="C60" s="17" t="s">
        <v>576</v>
      </c>
      <c r="D60" s="33">
        <v>37546</v>
      </c>
      <c r="E60" s="34">
        <f>VLOOKUP(B60,[1]Sheet1!B$4:L$8446,4,0)</f>
        <v>80</v>
      </c>
      <c r="F60" s="34">
        <f>VLOOKUP(B60,[1]Sheet1!B$4:F$8446,5,0)</f>
        <v>90</v>
      </c>
      <c r="G60" s="34">
        <f>VLOOKUP(B60,[1]Sheet1!B$4:J$8446,6,0)</f>
        <v>90</v>
      </c>
      <c r="H60" s="34">
        <f>VLOOKUP(B60,[1]Sheet1!B$4:H$8446,7,0)</f>
        <v>90</v>
      </c>
      <c r="I60" s="35" t="str">
        <f t="shared" si="0"/>
        <v>Xuất sắc</v>
      </c>
      <c r="J60" s="34">
        <f>VLOOKUP(B60,[1]Sheet1!B$4:K$8446,9,0)</f>
        <v>90</v>
      </c>
      <c r="K60" s="35" t="str">
        <f t="shared" si="1"/>
        <v>Xuất sắc</v>
      </c>
    </row>
    <row r="62" spans="1:11" x14ac:dyDescent="0.25">
      <c r="A62" s="41" t="s">
        <v>245</v>
      </c>
      <c r="B62" s="41"/>
      <c r="C62" s="41"/>
      <c r="D62" s="41"/>
    </row>
  </sheetData>
  <sortState xmlns:xlrd2="http://schemas.microsoft.com/office/spreadsheetml/2017/richdata2" ref="A13:K60">
    <sortCondition ref="B13:B60"/>
  </sortState>
  <mergeCells count="19">
    <mergeCell ref="A62:D62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E10:E12"/>
    <mergeCell ref="F10:F12"/>
    <mergeCell ref="G10:G12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7F7E-157F-4DF2-9664-E67E28FADA2B}">
  <dimension ref="A1:K59"/>
  <sheetViews>
    <sheetView workbookViewId="0">
      <selection activeCell="M17" sqref="M17"/>
    </sheetView>
  </sheetViews>
  <sheetFormatPr defaultColWidth="17.125" defaultRowHeight="15" x14ac:dyDescent="0.25"/>
  <cols>
    <col min="1" max="1" width="4.75" style="30" bestFit="1" customWidth="1"/>
    <col min="2" max="2" width="8.875" style="30" bestFit="1" customWidth="1"/>
    <col min="3" max="3" width="20" style="31" customWidth="1"/>
    <col min="4" max="4" width="9.875" style="31" bestFit="1" customWidth="1"/>
    <col min="5" max="5" width="6.875" style="30" bestFit="1" customWidth="1"/>
    <col min="6" max="6" width="5.375" style="30" bestFit="1" customWidth="1"/>
    <col min="7" max="7" width="6.5" style="30" customWidth="1"/>
    <col min="8" max="8" width="5.375" style="30" bestFit="1" customWidth="1"/>
    <col min="9" max="9" width="8.875" style="31" bestFit="1" customWidth="1"/>
    <col min="10" max="10" width="5.375" style="30" bestFit="1" customWidth="1"/>
    <col min="11" max="11" width="8.875" style="31" bestFit="1" customWidth="1"/>
    <col min="12" max="16384" width="17.125" style="31"/>
  </cols>
  <sheetData>
    <row r="1" spans="1:11" ht="16.5" x14ac:dyDescent="0.25">
      <c r="A1" s="50" t="s">
        <v>0</v>
      </c>
      <c r="B1" s="50"/>
      <c r="C1" s="50"/>
      <c r="D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D2" s="52"/>
      <c r="G2" s="51" t="s">
        <v>3</v>
      </c>
      <c r="H2" s="51"/>
      <c r="I2" s="51"/>
      <c r="J2" s="51"/>
      <c r="K2" s="51"/>
    </row>
    <row r="3" spans="1:11" ht="16.5" x14ac:dyDescent="0.25">
      <c r="A3" s="6"/>
    </row>
    <row r="5" spans="1:11" ht="19.5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9.5" x14ac:dyDescent="0.25">
      <c r="A6" s="53" t="s">
        <v>853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9.5" x14ac:dyDescent="0.2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5.75" x14ac:dyDescent="0.25">
      <c r="A10" s="55" t="s">
        <v>5</v>
      </c>
      <c r="B10" s="56" t="s">
        <v>6</v>
      </c>
      <c r="C10" s="56" t="s">
        <v>7</v>
      </c>
      <c r="D10" s="56" t="s">
        <v>8</v>
      </c>
      <c r="E10" s="47" t="s">
        <v>622</v>
      </c>
      <c r="F10" s="47" t="s">
        <v>623</v>
      </c>
      <c r="G10" s="47" t="s">
        <v>624</v>
      </c>
      <c r="H10" s="56" t="s">
        <v>10</v>
      </c>
      <c r="I10" s="56"/>
      <c r="J10" s="56" t="s">
        <v>10</v>
      </c>
      <c r="K10" s="56"/>
    </row>
    <row r="11" spans="1:11" ht="30.75" customHeight="1" x14ac:dyDescent="0.25">
      <c r="A11" s="55"/>
      <c r="B11" s="56"/>
      <c r="C11" s="56"/>
      <c r="D11" s="56"/>
      <c r="E11" s="48"/>
      <c r="F11" s="48"/>
      <c r="G11" s="48"/>
      <c r="H11" s="56" t="s">
        <v>11</v>
      </c>
      <c r="I11" s="56"/>
      <c r="J11" s="56" t="s">
        <v>26</v>
      </c>
      <c r="K11" s="56"/>
    </row>
    <row r="12" spans="1:11" ht="15.75" x14ac:dyDescent="0.25">
      <c r="A12" s="55"/>
      <c r="B12" s="56"/>
      <c r="C12" s="56"/>
      <c r="D12" s="56"/>
      <c r="E12" s="49"/>
      <c r="F12" s="49"/>
      <c r="G12" s="49"/>
      <c r="H12" s="14" t="s">
        <v>9</v>
      </c>
      <c r="I12" s="14" t="s">
        <v>12</v>
      </c>
      <c r="J12" s="14" t="s">
        <v>9</v>
      </c>
      <c r="K12" s="14" t="s">
        <v>12</v>
      </c>
    </row>
    <row r="13" spans="1:11" ht="15.75" x14ac:dyDescent="0.25">
      <c r="A13" s="32">
        <v>1</v>
      </c>
      <c r="B13" s="18" t="s">
        <v>808</v>
      </c>
      <c r="C13" s="17" t="s">
        <v>517</v>
      </c>
      <c r="D13" s="36">
        <v>38002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75</v>
      </c>
      <c r="H13" s="34">
        <f>VLOOKUP(B13,[1]Sheet1!B$4:H$8446,7,0)</f>
        <v>75</v>
      </c>
      <c r="I13" s="35" t="str">
        <f t="shared" ref="I13:I57" si="0">IF(H13&gt;=90,"Xuất sắc",IF(H13&gt;=80,"Tốt", IF(H13&gt;=65,"Khá",IF(H13&gt;=50,"Trung bình", IF(H13&gt;=35, "Yếu", "Kém")))))</f>
        <v>Khá</v>
      </c>
      <c r="J13" s="34">
        <f>VLOOKUP(B13,[1]Sheet1!B$4:K$8446,9,0)</f>
        <v>75</v>
      </c>
      <c r="K13" s="35" t="str">
        <f t="shared" ref="K13:K57" si="1">IF(J13&gt;=90,"Xuất sắc",IF(J13&gt;=80,"Tốt", IF(J13&gt;=65,"Khá",IF(J13&gt;=50,"Trung bình", IF(J13&gt;=35, "Yếu", "Kém")))))</f>
        <v>Khá</v>
      </c>
    </row>
    <row r="14" spans="1:11" ht="15.75" x14ac:dyDescent="0.25">
      <c r="A14" s="32">
        <v>2</v>
      </c>
      <c r="B14" s="18" t="s">
        <v>809</v>
      </c>
      <c r="C14" s="17" t="s">
        <v>501</v>
      </c>
      <c r="D14" s="36">
        <v>38220</v>
      </c>
      <c r="E14" s="34">
        <f>VLOOKUP(B14,[1]Sheet1!B$4:L$8446,4,0)</f>
        <v>63</v>
      </c>
      <c r="F14" s="34">
        <f>VLOOKUP(B14,[1]Sheet1!B$4:F$8446,5,0)</f>
        <v>63</v>
      </c>
      <c r="G14" s="34">
        <f>VLOOKUP(B14,[1]Sheet1!B$4:J$8446,6,0)</f>
        <v>65</v>
      </c>
      <c r="H14" s="34">
        <f>VLOOKUP(B14,[1]Sheet1!B$4:H$8446,7,0)</f>
        <v>65</v>
      </c>
      <c r="I14" s="35" t="str">
        <f t="shared" si="0"/>
        <v>Khá</v>
      </c>
      <c r="J14" s="34">
        <f>VLOOKUP(B14,[1]Sheet1!B$4:K$8446,9,0)</f>
        <v>65</v>
      </c>
      <c r="K14" s="35" t="str">
        <f t="shared" si="1"/>
        <v>Khá</v>
      </c>
    </row>
    <row r="15" spans="1:11" ht="15.75" x14ac:dyDescent="0.25">
      <c r="A15" s="32">
        <v>3</v>
      </c>
      <c r="B15" s="18" t="s">
        <v>810</v>
      </c>
      <c r="C15" s="17" t="s">
        <v>524</v>
      </c>
      <c r="D15" s="36">
        <v>37770</v>
      </c>
      <c r="E15" s="34">
        <f>VLOOKUP(B15,[1]Sheet1!B$4:L$8446,4,0)</f>
        <v>75</v>
      </c>
      <c r="F15" s="34">
        <f>VLOOKUP(B15,[1]Sheet1!B$4:F$8446,5,0)</f>
        <v>75</v>
      </c>
      <c r="G15" s="34">
        <f>VLOOKUP(B15,[1]Sheet1!B$4:J$8446,6,0)</f>
        <v>75</v>
      </c>
      <c r="H15" s="34">
        <f>VLOOKUP(B15,[1]Sheet1!B$4:H$8446,7,0)</f>
        <v>75</v>
      </c>
      <c r="I15" s="35" t="str">
        <f t="shared" si="0"/>
        <v>Khá</v>
      </c>
      <c r="J15" s="34">
        <f>VLOOKUP(B15,[1]Sheet1!B$4:K$8446,9,0)</f>
        <v>75</v>
      </c>
      <c r="K15" s="35" t="str">
        <f t="shared" si="1"/>
        <v>Khá</v>
      </c>
    </row>
    <row r="16" spans="1:11" ht="15.75" x14ac:dyDescent="0.25">
      <c r="A16" s="32">
        <v>4</v>
      </c>
      <c r="B16" s="18" t="s">
        <v>811</v>
      </c>
      <c r="C16" s="17" t="s">
        <v>505</v>
      </c>
      <c r="D16" s="36">
        <v>38231</v>
      </c>
      <c r="E16" s="34">
        <f>VLOOKUP(B16,[1]Sheet1!B$4:L$8446,4,0)</f>
        <v>0</v>
      </c>
      <c r="F16" s="34">
        <f>VLOOKUP(B16,[1]Sheet1!B$4:F$8446,5,0)</f>
        <v>0</v>
      </c>
      <c r="G16" s="34">
        <f>VLOOKUP(B16,[1]Sheet1!B$4:J$8446,6,0)</f>
        <v>0</v>
      </c>
      <c r="H16" s="34">
        <f>VLOOKUP(B16,[1]Sheet1!B$4:H$8446,7,0)</f>
        <v>0</v>
      </c>
      <c r="I16" s="35" t="str">
        <f t="shared" si="0"/>
        <v>Kém</v>
      </c>
      <c r="J16" s="34">
        <f>VLOOKUP(B16,[1]Sheet1!B$4:K$8446,9,0)</f>
        <v>0</v>
      </c>
      <c r="K16" s="35" t="str">
        <f t="shared" si="1"/>
        <v>Kém</v>
      </c>
    </row>
    <row r="17" spans="1:11" ht="15.75" x14ac:dyDescent="0.25">
      <c r="A17" s="32">
        <v>5</v>
      </c>
      <c r="B17" s="18" t="s">
        <v>812</v>
      </c>
      <c r="C17" s="17" t="s">
        <v>507</v>
      </c>
      <c r="D17" s="36">
        <v>38117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32">
        <v>6</v>
      </c>
      <c r="B18" s="18" t="s">
        <v>813</v>
      </c>
      <c r="C18" s="17" t="s">
        <v>515</v>
      </c>
      <c r="D18" s="36">
        <v>38209</v>
      </c>
      <c r="E18" s="34">
        <f>VLOOKUP(B18,[1]Sheet1!B$4:L$8446,4,0)</f>
        <v>80</v>
      </c>
      <c r="F18" s="34">
        <f>VLOOKUP(B18,[1]Sheet1!B$4:F$8446,5,0)</f>
        <v>77</v>
      </c>
      <c r="G18" s="34">
        <f>VLOOKUP(B18,[1]Sheet1!B$4:J$8446,6,0)</f>
        <v>75</v>
      </c>
      <c r="H18" s="34">
        <f>VLOOKUP(B18,[1]Sheet1!B$4:H$8446,7,0)</f>
        <v>75</v>
      </c>
      <c r="I18" s="35" t="str">
        <f t="shared" si="0"/>
        <v>Khá</v>
      </c>
      <c r="J18" s="34">
        <f>VLOOKUP(B18,[1]Sheet1!B$4:K$8446,9,0)</f>
        <v>75</v>
      </c>
      <c r="K18" s="35" t="str">
        <f t="shared" si="1"/>
        <v>Khá</v>
      </c>
    </row>
    <row r="19" spans="1:11" ht="15.75" x14ac:dyDescent="0.25">
      <c r="A19" s="32">
        <v>7</v>
      </c>
      <c r="B19" s="18" t="s">
        <v>814</v>
      </c>
      <c r="C19" s="17" t="s">
        <v>523</v>
      </c>
      <c r="D19" s="36">
        <v>37838</v>
      </c>
      <c r="E19" s="34">
        <f>VLOOKUP(B19,[1]Sheet1!B$4:L$8446,4,0)</f>
        <v>70</v>
      </c>
      <c r="F19" s="34">
        <f>VLOOKUP(B19,[1]Sheet1!B$4:F$8446,5,0)</f>
        <v>70</v>
      </c>
      <c r="G19" s="34">
        <f>VLOOKUP(B19,[1]Sheet1!B$4:J$8446,6,0)</f>
        <v>65</v>
      </c>
      <c r="H19" s="34">
        <f>VLOOKUP(B19,[1]Sheet1!B$4:H$8446,7,0)</f>
        <v>65</v>
      </c>
      <c r="I19" s="35" t="str">
        <f t="shared" si="0"/>
        <v>Khá</v>
      </c>
      <c r="J19" s="34">
        <f>VLOOKUP(B19,[1]Sheet1!B$4:K$8446,9,0)</f>
        <v>65</v>
      </c>
      <c r="K19" s="35" t="str">
        <f t="shared" si="1"/>
        <v>Khá</v>
      </c>
    </row>
    <row r="20" spans="1:11" ht="15.75" x14ac:dyDescent="0.25">
      <c r="A20" s="32">
        <v>8</v>
      </c>
      <c r="B20" s="18" t="s">
        <v>815</v>
      </c>
      <c r="C20" s="17" t="s">
        <v>130</v>
      </c>
      <c r="D20" s="36">
        <v>38346</v>
      </c>
      <c r="E20" s="34">
        <f>VLOOKUP(B20,[1]Sheet1!B$4:L$8446,4,0)</f>
        <v>80</v>
      </c>
      <c r="F20" s="34">
        <f>VLOOKUP(B20,[1]Sheet1!B$4:F$8446,5,0)</f>
        <v>80</v>
      </c>
      <c r="G20" s="34">
        <f>VLOOKUP(B20,[1]Sheet1!B$4:J$8446,6,0)</f>
        <v>75</v>
      </c>
      <c r="H20" s="34">
        <f>VLOOKUP(B20,[1]Sheet1!B$4:H$8446,7,0)</f>
        <v>75</v>
      </c>
      <c r="I20" s="35" t="str">
        <f t="shared" si="0"/>
        <v>Khá</v>
      </c>
      <c r="J20" s="34">
        <f>VLOOKUP(B20,[1]Sheet1!B$4:K$8446,9,0)</f>
        <v>75</v>
      </c>
      <c r="K20" s="35" t="str">
        <f t="shared" si="1"/>
        <v>Khá</v>
      </c>
    </row>
    <row r="21" spans="1:11" ht="15.75" x14ac:dyDescent="0.25">
      <c r="A21" s="32">
        <v>9</v>
      </c>
      <c r="B21" s="18" t="s">
        <v>816</v>
      </c>
      <c r="C21" s="17" t="s">
        <v>465</v>
      </c>
      <c r="D21" s="36">
        <v>37890</v>
      </c>
      <c r="E21" s="34">
        <f>VLOOKUP(B21,[1]Sheet1!B$4:L$8446,4,0)</f>
        <v>100</v>
      </c>
      <c r="F21" s="34">
        <f>VLOOKUP(B21,[1]Sheet1!B$4:F$8446,5,0)</f>
        <v>100</v>
      </c>
      <c r="G21" s="34">
        <f>VLOOKUP(B21,[1]Sheet1!B$4:J$8446,6,0)</f>
        <v>100</v>
      </c>
      <c r="H21" s="34">
        <f>VLOOKUP(B21,[1]Sheet1!B$4:H$8446,7,0)</f>
        <v>100</v>
      </c>
      <c r="I21" s="35" t="str">
        <f t="shared" si="0"/>
        <v>Xuất sắc</v>
      </c>
      <c r="J21" s="34">
        <f>VLOOKUP(B21,[1]Sheet1!B$4:K$8446,9,0)</f>
        <v>100</v>
      </c>
      <c r="K21" s="35" t="str">
        <f t="shared" si="1"/>
        <v>Xuất sắc</v>
      </c>
    </row>
    <row r="22" spans="1:11" ht="15.75" x14ac:dyDescent="0.25">
      <c r="A22" s="32">
        <v>10</v>
      </c>
      <c r="B22" s="18" t="s">
        <v>817</v>
      </c>
      <c r="C22" s="17" t="s">
        <v>514</v>
      </c>
      <c r="D22" s="36">
        <v>37987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32">
        <v>11</v>
      </c>
      <c r="B23" s="18" t="s">
        <v>818</v>
      </c>
      <c r="C23" s="17" t="s">
        <v>495</v>
      </c>
      <c r="D23" s="36">
        <v>35723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32">
        <v>12</v>
      </c>
      <c r="B24" s="18" t="s">
        <v>819</v>
      </c>
      <c r="C24" s="17" t="s">
        <v>493</v>
      </c>
      <c r="D24" s="36">
        <v>38157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32">
        <v>13</v>
      </c>
      <c r="B25" s="18" t="s">
        <v>820</v>
      </c>
      <c r="C25" s="17" t="s">
        <v>506</v>
      </c>
      <c r="D25" s="36">
        <v>38011</v>
      </c>
      <c r="E25" s="34">
        <f>VLOOKUP(B25,[1]Sheet1!B$4:L$8446,4,0)</f>
        <v>72</v>
      </c>
      <c r="F25" s="34">
        <f>VLOOKUP(B25,[1]Sheet1!B$4:F$8446,5,0)</f>
        <v>72</v>
      </c>
      <c r="G25" s="34">
        <f>VLOOKUP(B25,[1]Sheet1!B$4:J$8446,6,0)</f>
        <v>73</v>
      </c>
      <c r="H25" s="34">
        <f>VLOOKUP(B25,[1]Sheet1!B$4:H$8446,7,0)</f>
        <v>73</v>
      </c>
      <c r="I25" s="35" t="str">
        <f t="shared" si="0"/>
        <v>Khá</v>
      </c>
      <c r="J25" s="34">
        <f>VLOOKUP(B25,[1]Sheet1!B$4:K$8446,9,0)</f>
        <v>73</v>
      </c>
      <c r="K25" s="35" t="str">
        <f t="shared" si="1"/>
        <v>Khá</v>
      </c>
    </row>
    <row r="26" spans="1:11" ht="15.75" x14ac:dyDescent="0.25">
      <c r="A26" s="32">
        <v>14</v>
      </c>
      <c r="B26" s="18" t="s">
        <v>821</v>
      </c>
      <c r="C26" s="17" t="s">
        <v>508</v>
      </c>
      <c r="D26" s="36">
        <v>38184</v>
      </c>
      <c r="E26" s="34">
        <f>VLOOKUP(B26,[1]Sheet1!B$4:L$8446,4,0)</f>
        <v>86</v>
      </c>
      <c r="F26" s="34">
        <f>VLOOKUP(B26,[1]Sheet1!B$4:F$8446,5,0)</f>
        <v>86</v>
      </c>
      <c r="G26" s="34">
        <f>VLOOKUP(B26,[1]Sheet1!B$4:J$8446,6,0)</f>
        <v>90</v>
      </c>
      <c r="H26" s="34">
        <f>VLOOKUP(B26,[1]Sheet1!B$4:H$8446,7,0)</f>
        <v>90</v>
      </c>
      <c r="I26" s="35" t="str">
        <f t="shared" si="0"/>
        <v>Xuất sắc</v>
      </c>
      <c r="J26" s="34">
        <f>VLOOKUP(B26,[1]Sheet1!B$4:K$8446,9,0)</f>
        <v>90</v>
      </c>
      <c r="K26" s="35" t="str">
        <f t="shared" si="1"/>
        <v>Xuất sắc</v>
      </c>
    </row>
    <row r="27" spans="1:11" ht="15.75" x14ac:dyDescent="0.25">
      <c r="A27" s="32">
        <v>15</v>
      </c>
      <c r="B27" s="18" t="s">
        <v>822</v>
      </c>
      <c r="C27" s="17" t="s">
        <v>504</v>
      </c>
      <c r="D27" s="36">
        <v>38196</v>
      </c>
      <c r="E27" s="34">
        <f>VLOOKUP(B27,[1]Sheet1!B$4:L$8446,4,0)</f>
        <v>67</v>
      </c>
      <c r="F27" s="34">
        <f>VLOOKUP(B27,[1]Sheet1!B$4:F$8446,5,0)</f>
        <v>77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32">
        <v>16</v>
      </c>
      <c r="B28" s="18" t="s">
        <v>823</v>
      </c>
      <c r="C28" s="17" t="s">
        <v>497</v>
      </c>
      <c r="D28" s="36">
        <v>38022</v>
      </c>
      <c r="E28" s="34">
        <f>VLOOKUP(B28,[1]Sheet1!B$4:L$8446,4,0)</f>
        <v>82</v>
      </c>
      <c r="F28" s="34">
        <f>VLOOKUP(B28,[1]Sheet1!B$4:F$8446,5,0)</f>
        <v>82</v>
      </c>
      <c r="G28" s="34">
        <f>VLOOKUP(B28,[1]Sheet1!B$4:J$8446,6,0)</f>
        <v>77</v>
      </c>
      <c r="H28" s="34">
        <f>VLOOKUP(B28,[1]Sheet1!B$4:H$8446,7,0)</f>
        <v>77</v>
      </c>
      <c r="I28" s="35" t="str">
        <f t="shared" si="0"/>
        <v>Khá</v>
      </c>
      <c r="J28" s="34">
        <f>VLOOKUP(B28,[1]Sheet1!B$4:K$8446,9,0)</f>
        <v>77</v>
      </c>
      <c r="K28" s="35" t="str">
        <f t="shared" si="1"/>
        <v>Khá</v>
      </c>
    </row>
    <row r="29" spans="1:11" ht="15.75" x14ac:dyDescent="0.25">
      <c r="A29" s="32">
        <v>17</v>
      </c>
      <c r="B29" s="18" t="s">
        <v>824</v>
      </c>
      <c r="C29" s="17" t="s">
        <v>511</v>
      </c>
      <c r="D29" s="36">
        <v>38003</v>
      </c>
      <c r="E29" s="34">
        <f>VLOOKUP(B29,[1]Sheet1!B$4:L$8446,4,0)</f>
        <v>85</v>
      </c>
      <c r="F29" s="34">
        <f>VLOOKUP(B29,[1]Sheet1!B$4:F$8446,5,0)</f>
        <v>85</v>
      </c>
      <c r="G29" s="34">
        <f>VLOOKUP(B29,[1]Sheet1!B$4:J$8446,6,0)</f>
        <v>85</v>
      </c>
      <c r="H29" s="34">
        <f>VLOOKUP(B29,[1]Sheet1!B$4:H$8446,7,0)</f>
        <v>85</v>
      </c>
      <c r="I29" s="35" t="str">
        <f t="shared" si="0"/>
        <v>Tốt</v>
      </c>
      <c r="J29" s="34">
        <f>VLOOKUP(B29,[1]Sheet1!B$4:K$8446,9,0)</f>
        <v>85</v>
      </c>
      <c r="K29" s="35" t="str">
        <f t="shared" si="1"/>
        <v>Tốt</v>
      </c>
    </row>
    <row r="30" spans="1:11" ht="15.75" x14ac:dyDescent="0.25">
      <c r="A30" s="32">
        <v>18</v>
      </c>
      <c r="B30" s="18" t="s">
        <v>825</v>
      </c>
      <c r="C30" s="17" t="s">
        <v>522</v>
      </c>
      <c r="D30" s="36">
        <v>38283</v>
      </c>
      <c r="E30" s="34">
        <f>VLOOKUP(B30,[1]Sheet1!B$4:L$8446,4,0)</f>
        <v>90</v>
      </c>
      <c r="F30" s="34">
        <f>VLOOKUP(B30,[1]Sheet1!B$4:F$8446,5,0)</f>
        <v>90</v>
      </c>
      <c r="G30" s="34">
        <f>VLOOKUP(B30,[1]Sheet1!B$4:J$8446,6,0)</f>
        <v>90</v>
      </c>
      <c r="H30" s="34">
        <f>VLOOKUP(B30,[1]Sheet1!B$4:H$8446,7,0)</f>
        <v>90</v>
      </c>
      <c r="I30" s="35" t="str">
        <f t="shared" si="0"/>
        <v>Xuất sắc</v>
      </c>
      <c r="J30" s="34">
        <f>VLOOKUP(B30,[1]Sheet1!B$4:K$8446,9,0)</f>
        <v>90</v>
      </c>
      <c r="K30" s="35" t="str">
        <f t="shared" si="1"/>
        <v>Xuất sắc</v>
      </c>
    </row>
    <row r="31" spans="1:11" ht="15.75" x14ac:dyDescent="0.25">
      <c r="A31" s="32">
        <v>19</v>
      </c>
      <c r="B31" s="18" t="s">
        <v>826</v>
      </c>
      <c r="C31" s="17" t="s">
        <v>265</v>
      </c>
      <c r="D31" s="36">
        <v>38145</v>
      </c>
      <c r="E31" s="34">
        <f>VLOOKUP(B31,[1]Sheet1!B$4:L$8446,4,0)</f>
        <v>70</v>
      </c>
      <c r="F31" s="34">
        <f>VLOOKUP(B31,[1]Sheet1!B$4:F$8446,5,0)</f>
        <v>77</v>
      </c>
      <c r="G31" s="34">
        <f>VLOOKUP(B31,[1]Sheet1!B$4:J$8446,6,0)</f>
        <v>45</v>
      </c>
      <c r="H31" s="34">
        <f>VLOOKUP(B31,[1]Sheet1!B$4:H$8446,7,0)</f>
        <v>45</v>
      </c>
      <c r="I31" s="35" t="str">
        <f t="shared" si="0"/>
        <v>Yếu</v>
      </c>
      <c r="J31" s="34">
        <f>VLOOKUP(B31,[1]Sheet1!B$4:K$8446,9,0)</f>
        <v>45</v>
      </c>
      <c r="K31" s="35" t="str">
        <f t="shared" si="1"/>
        <v>Yếu</v>
      </c>
    </row>
    <row r="32" spans="1:11" ht="15.75" x14ac:dyDescent="0.25">
      <c r="A32" s="32">
        <v>20</v>
      </c>
      <c r="B32" s="18" t="s">
        <v>827</v>
      </c>
      <c r="C32" s="17" t="s">
        <v>498</v>
      </c>
      <c r="D32" s="36">
        <v>38265</v>
      </c>
      <c r="E32" s="34">
        <f>VLOOKUP(B32,[1]Sheet1!B$4:L$8446,4,0)</f>
        <v>92</v>
      </c>
      <c r="F32" s="34">
        <f>VLOOKUP(B32,[1]Sheet1!B$4:F$8446,5,0)</f>
        <v>92</v>
      </c>
      <c r="G32" s="34">
        <f>VLOOKUP(B32,[1]Sheet1!B$4:J$8446,6,0)</f>
        <v>92</v>
      </c>
      <c r="H32" s="34">
        <f>VLOOKUP(B32,[1]Sheet1!B$4:H$8446,7,0)</f>
        <v>92</v>
      </c>
      <c r="I32" s="35" t="str">
        <f t="shared" si="0"/>
        <v>Xuất sắc</v>
      </c>
      <c r="J32" s="34">
        <f>VLOOKUP(B32,[1]Sheet1!B$4:K$8446,9,0)</f>
        <v>92</v>
      </c>
      <c r="K32" s="35" t="str">
        <f t="shared" si="1"/>
        <v>Xuất sắc</v>
      </c>
    </row>
    <row r="33" spans="1:11" ht="15.75" x14ac:dyDescent="0.25">
      <c r="A33" s="32">
        <v>21</v>
      </c>
      <c r="B33" s="18" t="s">
        <v>828</v>
      </c>
      <c r="C33" s="17" t="s">
        <v>530</v>
      </c>
      <c r="D33" s="36">
        <v>37996</v>
      </c>
      <c r="E33" s="34">
        <f>VLOOKUP(B33,[1]Sheet1!B$4:L$8446,4,0)</f>
        <v>80</v>
      </c>
      <c r="F33" s="34">
        <f>VLOOKUP(B33,[1]Sheet1!B$4:F$8446,5,0)</f>
        <v>75</v>
      </c>
      <c r="G33" s="34">
        <f>VLOOKUP(B33,[1]Sheet1!B$4:J$8446,6,0)</f>
        <v>75</v>
      </c>
      <c r="H33" s="34">
        <f>VLOOKUP(B33,[1]Sheet1!B$4:H$8446,7,0)</f>
        <v>75</v>
      </c>
      <c r="I33" s="35" t="str">
        <f t="shared" si="0"/>
        <v>Khá</v>
      </c>
      <c r="J33" s="34">
        <f>VLOOKUP(B33,[1]Sheet1!B$4:K$8446,9,0)</f>
        <v>75</v>
      </c>
      <c r="K33" s="35" t="str">
        <f t="shared" si="1"/>
        <v>Khá</v>
      </c>
    </row>
    <row r="34" spans="1:11" ht="15.75" x14ac:dyDescent="0.25">
      <c r="A34" s="32">
        <v>22</v>
      </c>
      <c r="B34" s="18" t="s">
        <v>829</v>
      </c>
      <c r="C34" s="17" t="s">
        <v>519</v>
      </c>
      <c r="D34" s="36">
        <v>37997</v>
      </c>
      <c r="E34" s="34">
        <f>VLOOKUP(B34,[1]Sheet1!B$4:L$8446,4,0)</f>
        <v>90</v>
      </c>
      <c r="F34" s="34">
        <f>VLOOKUP(B34,[1]Sheet1!B$4:F$8446,5,0)</f>
        <v>90</v>
      </c>
      <c r="G34" s="34">
        <f>VLOOKUP(B34,[1]Sheet1!B$4:J$8446,6,0)</f>
        <v>90</v>
      </c>
      <c r="H34" s="34">
        <f>VLOOKUP(B34,[1]Sheet1!B$4:H$8446,7,0)</f>
        <v>90</v>
      </c>
      <c r="I34" s="35" t="str">
        <f t="shared" si="0"/>
        <v>Xuất sắc</v>
      </c>
      <c r="J34" s="34">
        <f>VLOOKUP(B34,[1]Sheet1!B$4:K$8446,9,0)</f>
        <v>90</v>
      </c>
      <c r="K34" s="35" t="str">
        <f t="shared" si="1"/>
        <v>Xuất sắc</v>
      </c>
    </row>
    <row r="35" spans="1:11" ht="15.75" x14ac:dyDescent="0.25">
      <c r="A35" s="32">
        <v>23</v>
      </c>
      <c r="B35" s="18" t="s">
        <v>830</v>
      </c>
      <c r="C35" s="17" t="s">
        <v>510</v>
      </c>
      <c r="D35" s="36">
        <v>38179</v>
      </c>
      <c r="E35" s="34">
        <f>VLOOKUP(B35,[1]Sheet1!B$4:L$8446,4,0)</f>
        <v>82</v>
      </c>
      <c r="F35" s="34">
        <f>VLOOKUP(B35,[1]Sheet1!B$4:F$8446,5,0)</f>
        <v>79</v>
      </c>
      <c r="G35" s="34">
        <f>VLOOKUP(B35,[1]Sheet1!B$4:J$8446,6,0)</f>
        <v>79</v>
      </c>
      <c r="H35" s="34">
        <f>VLOOKUP(B35,[1]Sheet1!B$4:H$8446,7,0)</f>
        <v>79</v>
      </c>
      <c r="I35" s="35" t="str">
        <f t="shared" si="0"/>
        <v>Khá</v>
      </c>
      <c r="J35" s="34">
        <f>VLOOKUP(B35,[1]Sheet1!B$4:K$8446,9,0)</f>
        <v>79</v>
      </c>
      <c r="K35" s="35" t="str">
        <f t="shared" si="1"/>
        <v>Khá</v>
      </c>
    </row>
    <row r="36" spans="1:11" ht="15.75" x14ac:dyDescent="0.25">
      <c r="A36" s="32">
        <v>24</v>
      </c>
      <c r="B36" s="18" t="s">
        <v>831</v>
      </c>
      <c r="C36" s="17" t="s">
        <v>509</v>
      </c>
      <c r="D36" s="36">
        <v>38208</v>
      </c>
      <c r="E36" s="34">
        <f>VLOOKUP(B36,[1]Sheet1!B$4:L$8446,4,0)</f>
        <v>80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32">
        <v>25</v>
      </c>
      <c r="B37" s="18" t="s">
        <v>832</v>
      </c>
      <c r="C37" s="17" t="s">
        <v>496</v>
      </c>
      <c r="D37" s="36">
        <v>38287</v>
      </c>
      <c r="E37" s="34">
        <f>VLOOKUP(B37,[1]Sheet1!B$4:L$8446,4,0)</f>
        <v>80</v>
      </c>
      <c r="F37" s="34">
        <f>VLOOKUP(B37,[1]Sheet1!B$4:F$8446,5,0)</f>
        <v>90</v>
      </c>
      <c r="G37" s="34">
        <f>VLOOKUP(B37,[1]Sheet1!B$4:J$8446,6,0)</f>
        <v>85</v>
      </c>
      <c r="H37" s="34">
        <f>VLOOKUP(B37,[1]Sheet1!B$4:H$8446,7,0)</f>
        <v>85</v>
      </c>
      <c r="I37" s="35" t="str">
        <f t="shared" si="0"/>
        <v>Tốt</v>
      </c>
      <c r="J37" s="34">
        <f>VLOOKUP(B37,[1]Sheet1!B$4:K$8446,9,0)</f>
        <v>85</v>
      </c>
      <c r="K37" s="35" t="str">
        <f t="shared" si="1"/>
        <v>Tốt</v>
      </c>
    </row>
    <row r="38" spans="1:11" ht="15.75" x14ac:dyDescent="0.25">
      <c r="A38" s="32">
        <v>26</v>
      </c>
      <c r="B38" s="18" t="s">
        <v>833</v>
      </c>
      <c r="C38" s="17" t="s">
        <v>503</v>
      </c>
      <c r="D38" s="36">
        <v>37987</v>
      </c>
      <c r="E38" s="34">
        <f>VLOOKUP(B38,[1]Sheet1!B$4:L$8446,4,0)</f>
        <v>90</v>
      </c>
      <c r="F38" s="34">
        <f>VLOOKUP(B38,[1]Sheet1!B$4:F$8446,5,0)</f>
        <v>90</v>
      </c>
      <c r="G38" s="34">
        <f>VLOOKUP(B38,[1]Sheet1!B$4:J$8446,6,0)</f>
        <v>90</v>
      </c>
      <c r="H38" s="34">
        <f>VLOOKUP(B38,[1]Sheet1!B$4:H$8446,7,0)</f>
        <v>90</v>
      </c>
      <c r="I38" s="35" t="str">
        <f t="shared" si="0"/>
        <v>Xuất sắc</v>
      </c>
      <c r="J38" s="34">
        <f>VLOOKUP(B38,[1]Sheet1!B$4:K$8446,9,0)</f>
        <v>90</v>
      </c>
      <c r="K38" s="35" t="str">
        <f t="shared" si="1"/>
        <v>Xuất sắc</v>
      </c>
    </row>
    <row r="39" spans="1:11" ht="15.75" x14ac:dyDescent="0.25">
      <c r="A39" s="32">
        <v>27</v>
      </c>
      <c r="B39" s="18" t="s">
        <v>834</v>
      </c>
      <c r="C39" s="17" t="s">
        <v>528</v>
      </c>
      <c r="D39" s="36">
        <v>38192</v>
      </c>
      <c r="E39" s="34">
        <f>VLOOKUP(B39,[1]Sheet1!B$4:L$8446,4,0)</f>
        <v>82</v>
      </c>
      <c r="F39" s="34">
        <f>VLOOKUP(B39,[1]Sheet1!B$4:F$8446,5,0)</f>
        <v>82</v>
      </c>
      <c r="G39" s="34">
        <f>VLOOKUP(B39,[1]Sheet1!B$4:J$8446,6,0)</f>
        <v>77</v>
      </c>
      <c r="H39" s="34">
        <f>VLOOKUP(B39,[1]Sheet1!B$4:H$8446,7,0)</f>
        <v>77</v>
      </c>
      <c r="I39" s="35" t="str">
        <f t="shared" si="0"/>
        <v>Khá</v>
      </c>
      <c r="J39" s="34">
        <f>VLOOKUP(B39,[1]Sheet1!B$4:K$8446,9,0)</f>
        <v>77</v>
      </c>
      <c r="K39" s="35" t="str">
        <f t="shared" si="1"/>
        <v>Khá</v>
      </c>
    </row>
    <row r="40" spans="1:11" ht="15.75" x14ac:dyDescent="0.25">
      <c r="A40" s="32">
        <v>28</v>
      </c>
      <c r="B40" s="18" t="s">
        <v>835</v>
      </c>
      <c r="C40" s="17" t="s">
        <v>499</v>
      </c>
      <c r="D40" s="36">
        <v>38269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75</v>
      </c>
      <c r="H40" s="34">
        <f>VLOOKUP(B40,[1]Sheet1!B$4:H$8446,7,0)</f>
        <v>75</v>
      </c>
      <c r="I40" s="35" t="str">
        <f t="shared" si="0"/>
        <v>Khá</v>
      </c>
      <c r="J40" s="34">
        <f>VLOOKUP(B40,[1]Sheet1!B$4:K$8446,9,0)</f>
        <v>75</v>
      </c>
      <c r="K40" s="35" t="str">
        <f t="shared" si="1"/>
        <v>Khá</v>
      </c>
    </row>
    <row r="41" spans="1:11" ht="15.75" x14ac:dyDescent="0.25">
      <c r="A41" s="32">
        <v>29</v>
      </c>
      <c r="B41" s="18" t="s">
        <v>836</v>
      </c>
      <c r="C41" s="17" t="s">
        <v>502</v>
      </c>
      <c r="D41" s="36">
        <v>38313</v>
      </c>
      <c r="E41" s="34">
        <f>VLOOKUP(B41,[1]Sheet1!B$4:L$8446,4,0)</f>
        <v>84</v>
      </c>
      <c r="F41" s="34">
        <f>VLOOKUP(B41,[1]Sheet1!B$4:F$8446,5,0)</f>
        <v>81</v>
      </c>
      <c r="G41" s="34">
        <f>VLOOKUP(B41,[1]Sheet1!B$4:J$8446,6,0)</f>
        <v>81</v>
      </c>
      <c r="H41" s="34">
        <f>VLOOKUP(B41,[1]Sheet1!B$4:H$8446,7,0)</f>
        <v>81</v>
      </c>
      <c r="I41" s="35" t="str">
        <f t="shared" si="0"/>
        <v>Tốt</v>
      </c>
      <c r="J41" s="34">
        <f>VLOOKUP(B41,[1]Sheet1!B$4:K$8446,9,0)</f>
        <v>81</v>
      </c>
      <c r="K41" s="35" t="str">
        <f t="shared" si="1"/>
        <v>Tốt</v>
      </c>
    </row>
    <row r="42" spans="1:11" ht="15.75" x14ac:dyDescent="0.25">
      <c r="A42" s="32">
        <v>30</v>
      </c>
      <c r="B42" s="18" t="s">
        <v>837</v>
      </c>
      <c r="C42" s="17" t="s">
        <v>531</v>
      </c>
      <c r="D42" s="36">
        <v>38330</v>
      </c>
      <c r="E42" s="34">
        <f>VLOOKUP(B42,[1]Sheet1!B$4:L$8446,4,0)</f>
        <v>75</v>
      </c>
      <c r="F42" s="34">
        <f>VLOOKUP(B42,[1]Sheet1!B$4:F$8446,5,0)</f>
        <v>72</v>
      </c>
      <c r="G42" s="34">
        <f>VLOOKUP(B42,[1]Sheet1!B$4:J$8446,6,0)</f>
        <v>75</v>
      </c>
      <c r="H42" s="34">
        <f>VLOOKUP(B42,[1]Sheet1!B$4:H$8446,7,0)</f>
        <v>75</v>
      </c>
      <c r="I42" s="35" t="str">
        <f t="shared" si="0"/>
        <v>Khá</v>
      </c>
      <c r="J42" s="34">
        <f>VLOOKUP(B42,[1]Sheet1!B$4:K$8446,9,0)</f>
        <v>75</v>
      </c>
      <c r="K42" s="35" t="str">
        <f t="shared" si="1"/>
        <v>Khá</v>
      </c>
    </row>
    <row r="43" spans="1:11" ht="15.75" x14ac:dyDescent="0.25">
      <c r="A43" s="32">
        <v>31</v>
      </c>
      <c r="B43" s="18" t="s">
        <v>838</v>
      </c>
      <c r="C43" s="17" t="s">
        <v>484</v>
      </c>
      <c r="D43" s="36">
        <v>38336</v>
      </c>
      <c r="E43" s="34">
        <f>VLOOKUP(B43,[1]Sheet1!B$4:L$8446,4,0)</f>
        <v>80</v>
      </c>
      <c r="F43" s="34">
        <f>VLOOKUP(B43,[1]Sheet1!B$4:F$8446,5,0)</f>
        <v>80</v>
      </c>
      <c r="G43" s="34">
        <f>VLOOKUP(B43,[1]Sheet1!B$4:J$8446,6,0)</f>
        <v>75</v>
      </c>
      <c r="H43" s="34">
        <f>VLOOKUP(B43,[1]Sheet1!B$4:H$8446,7,0)</f>
        <v>75</v>
      </c>
      <c r="I43" s="35" t="str">
        <f t="shared" si="0"/>
        <v>Khá</v>
      </c>
      <c r="J43" s="34">
        <f>VLOOKUP(B43,[1]Sheet1!B$4:K$8446,9,0)</f>
        <v>75</v>
      </c>
      <c r="K43" s="35" t="str">
        <f t="shared" si="1"/>
        <v>Khá</v>
      </c>
    </row>
    <row r="44" spans="1:11" ht="15.75" x14ac:dyDescent="0.25">
      <c r="A44" s="32">
        <v>32</v>
      </c>
      <c r="B44" s="18" t="s">
        <v>839</v>
      </c>
      <c r="C44" s="17" t="s">
        <v>512</v>
      </c>
      <c r="D44" s="36">
        <v>38128</v>
      </c>
      <c r="E44" s="34">
        <f>VLOOKUP(B44,[1]Sheet1!B$4:L$8446,4,0)</f>
        <v>70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32">
        <v>33</v>
      </c>
      <c r="B45" s="18" t="s">
        <v>840</v>
      </c>
      <c r="C45" s="17" t="s">
        <v>500</v>
      </c>
      <c r="D45" s="36">
        <v>38280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75</v>
      </c>
      <c r="H45" s="34">
        <f>VLOOKUP(B45,[1]Sheet1!B$4:H$8446,7,0)</f>
        <v>75</v>
      </c>
      <c r="I45" s="35" t="str">
        <f t="shared" si="0"/>
        <v>Khá</v>
      </c>
      <c r="J45" s="34">
        <f>VLOOKUP(B45,[1]Sheet1!B$4:K$8446,9,0)</f>
        <v>75</v>
      </c>
      <c r="K45" s="35" t="str">
        <f t="shared" si="1"/>
        <v>Khá</v>
      </c>
    </row>
    <row r="46" spans="1:11" ht="15.75" x14ac:dyDescent="0.25">
      <c r="A46" s="32">
        <v>34</v>
      </c>
      <c r="B46" s="18" t="s">
        <v>841</v>
      </c>
      <c r="C46" s="17" t="s">
        <v>494</v>
      </c>
      <c r="D46" s="36">
        <v>38203</v>
      </c>
      <c r="E46" s="34">
        <f>VLOOKUP(B46,[1]Sheet1!B$4:L$8446,4,0)</f>
        <v>90</v>
      </c>
      <c r="F46" s="34">
        <f>VLOOKUP(B46,[1]Sheet1!B$4:F$8446,5,0)</f>
        <v>90</v>
      </c>
      <c r="G46" s="34">
        <f>VLOOKUP(B46,[1]Sheet1!B$4:J$8446,6,0)</f>
        <v>85</v>
      </c>
      <c r="H46" s="34">
        <f>VLOOKUP(B46,[1]Sheet1!B$4:H$8446,7,0)</f>
        <v>85</v>
      </c>
      <c r="I46" s="35" t="str">
        <f t="shared" si="0"/>
        <v>Tốt</v>
      </c>
      <c r="J46" s="34">
        <f>VLOOKUP(B46,[1]Sheet1!B$4:K$8446,9,0)</f>
        <v>85</v>
      </c>
      <c r="K46" s="35" t="str">
        <f t="shared" si="1"/>
        <v>Tốt</v>
      </c>
    </row>
    <row r="47" spans="1:11" ht="15.75" x14ac:dyDescent="0.25">
      <c r="A47" s="32">
        <v>35</v>
      </c>
      <c r="B47" s="18" t="s">
        <v>842</v>
      </c>
      <c r="C47" s="17" t="s">
        <v>521</v>
      </c>
      <c r="D47" s="36">
        <v>38186</v>
      </c>
      <c r="E47" s="34">
        <f>VLOOKUP(B47,[1]Sheet1!B$4:L$8446,4,0)</f>
        <v>70</v>
      </c>
      <c r="F47" s="34">
        <f>VLOOKUP(B47,[1]Sheet1!B$4:F$8446,5,0)</f>
        <v>77</v>
      </c>
      <c r="G47" s="34">
        <f>VLOOKUP(B47,[1]Sheet1!B$4:J$8446,6,0)</f>
        <v>72</v>
      </c>
      <c r="H47" s="34">
        <f>VLOOKUP(B47,[1]Sheet1!B$4:H$8446,7,0)</f>
        <v>72</v>
      </c>
      <c r="I47" s="35" t="str">
        <f t="shared" si="0"/>
        <v>Khá</v>
      </c>
      <c r="J47" s="34">
        <f>VLOOKUP(B47,[1]Sheet1!B$4:K$8446,9,0)</f>
        <v>72</v>
      </c>
      <c r="K47" s="35" t="str">
        <f t="shared" si="1"/>
        <v>Khá</v>
      </c>
    </row>
    <row r="48" spans="1:11" ht="15.75" x14ac:dyDescent="0.25">
      <c r="A48" s="32">
        <v>36</v>
      </c>
      <c r="B48" s="18" t="s">
        <v>843</v>
      </c>
      <c r="C48" s="17" t="s">
        <v>513</v>
      </c>
      <c r="D48" s="36">
        <v>37515</v>
      </c>
      <c r="E48" s="34">
        <f>VLOOKUP(B48,[1]Sheet1!B$4:L$8446,4,0)</f>
        <v>72</v>
      </c>
      <c r="F48" s="34">
        <f>VLOOKUP(B48,[1]Sheet1!B$4:F$8446,5,0)</f>
        <v>72</v>
      </c>
      <c r="G48" s="34">
        <f>VLOOKUP(B48,[1]Sheet1!B$4:J$8446,6,0)</f>
        <v>72</v>
      </c>
      <c r="H48" s="34">
        <f>VLOOKUP(B48,[1]Sheet1!B$4:H$8446,7,0)</f>
        <v>72</v>
      </c>
      <c r="I48" s="35" t="str">
        <f t="shared" si="0"/>
        <v>Khá</v>
      </c>
      <c r="J48" s="34">
        <f>VLOOKUP(B48,[1]Sheet1!B$4:K$8446,9,0)</f>
        <v>72</v>
      </c>
      <c r="K48" s="35" t="str">
        <f t="shared" si="1"/>
        <v>Khá</v>
      </c>
    </row>
    <row r="49" spans="1:11" ht="15.75" x14ac:dyDescent="0.25">
      <c r="A49" s="32">
        <v>37</v>
      </c>
      <c r="B49" s="18" t="s">
        <v>844</v>
      </c>
      <c r="C49" s="17" t="s">
        <v>518</v>
      </c>
      <c r="D49" s="36">
        <v>38103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32">
        <v>38</v>
      </c>
      <c r="B50" s="18" t="s">
        <v>845</v>
      </c>
      <c r="C50" s="17" t="s">
        <v>526</v>
      </c>
      <c r="D50" s="36">
        <v>38190</v>
      </c>
      <c r="E50" s="34">
        <f>VLOOKUP(B50,[1]Sheet1!B$4:L$8446,4,0)</f>
        <v>80</v>
      </c>
      <c r="F50" s="34">
        <f>VLOOKUP(B50,[1]Sheet1!B$4:F$8446,5,0)</f>
        <v>80</v>
      </c>
      <c r="G50" s="34">
        <f>VLOOKUP(B50,[1]Sheet1!B$4:J$8446,6,0)</f>
        <v>73</v>
      </c>
      <c r="H50" s="34">
        <f>VLOOKUP(B50,[1]Sheet1!B$4:H$8446,7,0)</f>
        <v>73</v>
      </c>
      <c r="I50" s="35" t="str">
        <f t="shared" si="0"/>
        <v>Khá</v>
      </c>
      <c r="J50" s="34">
        <f>VLOOKUP(B50,[1]Sheet1!B$4:K$8446,9,0)</f>
        <v>73</v>
      </c>
      <c r="K50" s="35" t="str">
        <f t="shared" si="1"/>
        <v>Khá</v>
      </c>
    </row>
    <row r="51" spans="1:11" ht="15.75" x14ac:dyDescent="0.25">
      <c r="A51" s="32">
        <v>39</v>
      </c>
      <c r="B51" s="18" t="s">
        <v>846</v>
      </c>
      <c r="C51" s="17" t="s">
        <v>529</v>
      </c>
      <c r="D51" s="36">
        <v>38272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32">
        <v>40</v>
      </c>
      <c r="B52" s="18" t="s">
        <v>847</v>
      </c>
      <c r="C52" s="17" t="s">
        <v>516</v>
      </c>
      <c r="D52" s="36">
        <v>38045</v>
      </c>
      <c r="E52" s="34">
        <f>VLOOKUP(B52,[1]Sheet1!B$4:L$8446,4,0)</f>
        <v>73</v>
      </c>
      <c r="F52" s="34">
        <f>VLOOKUP(B52,[1]Sheet1!B$4:F$8446,5,0)</f>
        <v>73</v>
      </c>
      <c r="G52" s="34">
        <f>VLOOKUP(B52,[1]Sheet1!B$4:J$8446,6,0)</f>
        <v>73</v>
      </c>
      <c r="H52" s="34">
        <f>VLOOKUP(B52,[1]Sheet1!B$4:H$8446,7,0)</f>
        <v>73</v>
      </c>
      <c r="I52" s="35" t="str">
        <f t="shared" si="0"/>
        <v>Khá</v>
      </c>
      <c r="J52" s="34">
        <f>VLOOKUP(B52,[1]Sheet1!B$4:K$8446,9,0)</f>
        <v>73</v>
      </c>
      <c r="K52" s="35" t="str">
        <f t="shared" si="1"/>
        <v>Khá</v>
      </c>
    </row>
    <row r="53" spans="1:11" ht="15.75" x14ac:dyDescent="0.25">
      <c r="A53" s="32">
        <v>41</v>
      </c>
      <c r="B53" s="18" t="s">
        <v>848</v>
      </c>
      <c r="C53" s="17" t="s">
        <v>527</v>
      </c>
      <c r="D53" s="36">
        <v>38173</v>
      </c>
      <c r="E53" s="34">
        <f>VLOOKUP(B53,[1]Sheet1!B$4:L$8446,4,0)</f>
        <v>70</v>
      </c>
      <c r="F53" s="34">
        <f>VLOOKUP(B53,[1]Sheet1!B$4:F$8446,5,0)</f>
        <v>67</v>
      </c>
      <c r="G53" s="34">
        <f>VLOOKUP(B53,[1]Sheet1!B$4:J$8446,6,0)</f>
        <v>62</v>
      </c>
      <c r="H53" s="34">
        <f>VLOOKUP(B53,[1]Sheet1!B$4:H$8446,7,0)</f>
        <v>62</v>
      </c>
      <c r="I53" s="35" t="str">
        <f t="shared" si="0"/>
        <v>Trung bình</v>
      </c>
      <c r="J53" s="34">
        <f>VLOOKUP(B53,[1]Sheet1!B$4:K$8446,9,0)</f>
        <v>62</v>
      </c>
      <c r="K53" s="35" t="str">
        <f t="shared" si="1"/>
        <v>Trung bình</v>
      </c>
    </row>
    <row r="54" spans="1:11" ht="15.75" x14ac:dyDescent="0.25">
      <c r="A54" s="32">
        <v>42</v>
      </c>
      <c r="B54" s="18" t="s">
        <v>849</v>
      </c>
      <c r="C54" s="17" t="s">
        <v>525</v>
      </c>
      <c r="D54" s="36">
        <v>38079</v>
      </c>
      <c r="E54" s="34">
        <f>VLOOKUP(B54,[1]Sheet1!B$4:L$8446,4,0)</f>
        <v>82</v>
      </c>
      <c r="F54" s="34">
        <f>VLOOKUP(B54,[1]Sheet1!B$4:F$8446,5,0)</f>
        <v>62</v>
      </c>
      <c r="G54" s="34">
        <f>VLOOKUP(B54,[1]Sheet1!B$4:J$8446,6,0)</f>
        <v>60</v>
      </c>
      <c r="H54" s="34">
        <f>VLOOKUP(B54,[1]Sheet1!B$4:H$8446,7,0)</f>
        <v>60</v>
      </c>
      <c r="I54" s="35" t="str">
        <f t="shared" si="0"/>
        <v>Trung bình</v>
      </c>
      <c r="J54" s="34">
        <f>VLOOKUP(B54,[1]Sheet1!B$4:K$8446,9,0)</f>
        <v>60</v>
      </c>
      <c r="K54" s="35" t="str">
        <f t="shared" si="1"/>
        <v>Trung bình</v>
      </c>
    </row>
    <row r="55" spans="1:11" ht="15.75" x14ac:dyDescent="0.25">
      <c r="A55" s="32">
        <v>43</v>
      </c>
      <c r="B55" s="18" t="s">
        <v>850</v>
      </c>
      <c r="C55" s="17" t="s">
        <v>520</v>
      </c>
      <c r="D55" s="36">
        <v>38101</v>
      </c>
      <c r="E55" s="34">
        <f>VLOOKUP(B55,[1]Sheet1!B$4:L$8446,4,0)</f>
        <v>65</v>
      </c>
      <c r="F55" s="34">
        <f>VLOOKUP(B55,[1]Sheet1!B$4:F$8446,5,0)</f>
        <v>0</v>
      </c>
      <c r="G55" s="34">
        <f>VLOOKUP(B55,[1]Sheet1!B$4:J$8446,6,0)</f>
        <v>60</v>
      </c>
      <c r="H55" s="34">
        <f>VLOOKUP(B55,[1]Sheet1!B$4:H$8446,7,0)</f>
        <v>60</v>
      </c>
      <c r="I55" s="35" t="str">
        <f t="shared" si="0"/>
        <v>Trung bình</v>
      </c>
      <c r="J55" s="34">
        <f>VLOOKUP(B55,[1]Sheet1!B$4:K$8446,9,0)</f>
        <v>60</v>
      </c>
      <c r="K55" s="35" t="str">
        <f t="shared" si="1"/>
        <v>Trung bình</v>
      </c>
    </row>
    <row r="56" spans="1:11" ht="15.75" x14ac:dyDescent="0.25">
      <c r="A56" s="32">
        <v>44</v>
      </c>
      <c r="B56" s="18" t="s">
        <v>851</v>
      </c>
      <c r="C56" s="17" t="s">
        <v>124</v>
      </c>
      <c r="D56" s="36">
        <v>38261</v>
      </c>
      <c r="E56" s="34">
        <f>VLOOKUP(B56,[1]Sheet1!B$4:L$8446,4,0)</f>
        <v>100</v>
      </c>
      <c r="F56" s="34">
        <f>VLOOKUP(B56,[1]Sheet1!B$4:F$8446,5,0)</f>
        <v>90</v>
      </c>
      <c r="G56" s="34">
        <f>VLOOKUP(B56,[1]Sheet1!B$4:J$8446,6,0)</f>
        <v>90</v>
      </c>
      <c r="H56" s="34">
        <f>VLOOKUP(B56,[1]Sheet1!B$4:H$8446,7,0)</f>
        <v>90</v>
      </c>
      <c r="I56" s="35" t="str">
        <f t="shared" si="0"/>
        <v>Xuất sắc</v>
      </c>
      <c r="J56" s="34">
        <f>VLOOKUP(B56,[1]Sheet1!B$4:K$8446,9,0)</f>
        <v>90</v>
      </c>
      <c r="K56" s="35" t="str">
        <f t="shared" si="1"/>
        <v>Xuất sắc</v>
      </c>
    </row>
    <row r="57" spans="1:11" ht="15.75" x14ac:dyDescent="0.25">
      <c r="A57" s="32">
        <v>45</v>
      </c>
      <c r="B57" s="18" t="s">
        <v>852</v>
      </c>
      <c r="C57" s="17" t="s">
        <v>532</v>
      </c>
      <c r="D57" s="36">
        <v>37995</v>
      </c>
      <c r="E57" s="34">
        <f>VLOOKUP(B57,[1]Sheet1!B$4:L$8446,4,0)</f>
        <v>90</v>
      </c>
      <c r="F57" s="34">
        <f>VLOOKUP(B57,[1]Sheet1!B$4:F$8446,5,0)</f>
        <v>90</v>
      </c>
      <c r="G57" s="34">
        <f>VLOOKUP(B57,[1]Sheet1!B$4:J$8446,6,0)</f>
        <v>90</v>
      </c>
      <c r="H57" s="34">
        <f>VLOOKUP(B57,[1]Sheet1!B$4:H$8446,7,0)</f>
        <v>90</v>
      </c>
      <c r="I57" s="35" t="str">
        <f t="shared" si="0"/>
        <v>Xuất sắc</v>
      </c>
      <c r="J57" s="34">
        <f>VLOOKUP(B57,[1]Sheet1!B$4:K$8446,9,0)</f>
        <v>90</v>
      </c>
      <c r="K57" s="35" t="str">
        <f t="shared" si="1"/>
        <v>Xuất sắc</v>
      </c>
    </row>
    <row r="59" spans="1:11" x14ac:dyDescent="0.25">
      <c r="A59" s="54" t="s">
        <v>283</v>
      </c>
      <c r="B59" s="54"/>
      <c r="C59" s="54"/>
      <c r="D59" s="54"/>
    </row>
  </sheetData>
  <mergeCells count="19">
    <mergeCell ref="E10:E12"/>
    <mergeCell ref="F10:F12"/>
    <mergeCell ref="G10:G12"/>
    <mergeCell ref="A6:K6"/>
    <mergeCell ref="A59:D5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F1DD-0478-4E76-9903-D450A6F980F0}">
  <dimension ref="A1:K62"/>
  <sheetViews>
    <sheetView topLeftCell="A33" workbookViewId="0">
      <selection activeCell="B13" sqref="B13:K60"/>
    </sheetView>
  </sheetViews>
  <sheetFormatPr defaultColWidth="17.125" defaultRowHeight="15" x14ac:dyDescent="0.25"/>
  <cols>
    <col min="1" max="1" width="4.75" style="19" bestFit="1" customWidth="1"/>
    <col min="2" max="2" width="8.875" style="19" bestFit="1" customWidth="1"/>
    <col min="3" max="3" width="20.75" style="1" customWidth="1"/>
    <col min="4" max="4" width="9.875" style="19" bestFit="1" customWidth="1"/>
    <col min="5" max="5" width="6.875" style="19" bestFit="1" customWidth="1"/>
    <col min="6" max="6" width="5.375" style="19" bestFit="1" customWidth="1"/>
    <col min="7" max="7" width="6.62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902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30.75" customHeight="1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854</v>
      </c>
      <c r="C13" s="17" t="s">
        <v>490</v>
      </c>
      <c r="D13" s="36">
        <v>38263</v>
      </c>
      <c r="E13" s="34">
        <f>VLOOKUP(B13,[1]Sheet1!B$4:L$8446,4,0)</f>
        <v>70</v>
      </c>
      <c r="F13" s="34">
        <f>VLOOKUP(B13,[1]Sheet1!B$4:F$8446,5,0)</f>
        <v>72</v>
      </c>
      <c r="G13" s="34">
        <f>VLOOKUP(B13,[1]Sheet1!B$4:J$8446,6,0)</f>
        <v>72</v>
      </c>
      <c r="H13" s="34">
        <f>VLOOKUP(B13,[1]Sheet1!B$4:H$8446,7,0)</f>
        <v>72</v>
      </c>
      <c r="I13" s="35" t="str">
        <f t="shared" ref="I13:I60" si="0">IF(H13&gt;=90,"Xuất sắc",IF(H13&gt;=80,"Tốt", IF(H13&gt;=65,"Khá",IF(H13&gt;=50,"Trung bình", IF(H13&gt;=35, "Yếu", "Kém")))))</f>
        <v>Khá</v>
      </c>
      <c r="J13" s="34">
        <f>VLOOKUP(B13,[1]Sheet1!B$4:K$8446,9,0)</f>
        <v>72</v>
      </c>
      <c r="K13" s="35" t="str">
        <f t="shared" ref="K13:K60" si="1">IF(J13&gt;=90,"Xuất sắc",IF(J13&gt;=80,"Tốt", IF(J13&gt;=65,"Khá",IF(J13&gt;=50,"Trung bình", IF(J13&gt;=35, "Yếu", "Kém")))))</f>
        <v>Khá</v>
      </c>
    </row>
    <row r="14" spans="1:11" ht="15.75" x14ac:dyDescent="0.25">
      <c r="A14" s="5">
        <v>2</v>
      </c>
      <c r="B14" s="18" t="s">
        <v>855</v>
      </c>
      <c r="C14" s="17" t="s">
        <v>463</v>
      </c>
      <c r="D14" s="36">
        <v>38276</v>
      </c>
      <c r="E14" s="34">
        <f>VLOOKUP(B14,[1]Sheet1!B$4:L$8446,4,0)</f>
        <v>82</v>
      </c>
      <c r="F14" s="34">
        <f>VLOOKUP(B14,[1]Sheet1!B$4:F$8446,5,0)</f>
        <v>80</v>
      </c>
      <c r="G14" s="34">
        <f>VLOOKUP(B14,[1]Sheet1!B$4:J$8446,6,0)</f>
        <v>80</v>
      </c>
      <c r="H14" s="34">
        <f>VLOOKUP(B14,[1]Sheet1!B$4:H$8446,7,0)</f>
        <v>80</v>
      </c>
      <c r="I14" s="35" t="str">
        <f t="shared" si="0"/>
        <v>Tốt</v>
      </c>
      <c r="J14" s="34">
        <f>VLOOKUP(B14,[1]Sheet1!B$4:K$8446,9,0)</f>
        <v>80</v>
      </c>
      <c r="K14" s="35" t="str">
        <f t="shared" si="1"/>
        <v>Tốt</v>
      </c>
    </row>
    <row r="15" spans="1:11" ht="15.75" x14ac:dyDescent="0.25">
      <c r="A15" s="5">
        <v>3</v>
      </c>
      <c r="B15" s="18" t="s">
        <v>856</v>
      </c>
      <c r="C15" s="17" t="s">
        <v>466</v>
      </c>
      <c r="D15" s="36">
        <v>38102</v>
      </c>
      <c r="E15" s="34">
        <f>VLOOKUP(B15,[1]Sheet1!B$4:L$8446,4,0)</f>
        <v>70</v>
      </c>
      <c r="F15" s="34">
        <f>VLOOKUP(B15,[1]Sheet1!B$4:F$8446,5,0)</f>
        <v>72</v>
      </c>
      <c r="G15" s="34">
        <f>VLOOKUP(B15,[1]Sheet1!B$4:J$8446,6,0)</f>
        <v>72</v>
      </c>
      <c r="H15" s="34">
        <f>VLOOKUP(B15,[1]Sheet1!B$4:H$8446,7,0)</f>
        <v>72</v>
      </c>
      <c r="I15" s="35" t="str">
        <f t="shared" si="0"/>
        <v>Khá</v>
      </c>
      <c r="J15" s="34">
        <f>VLOOKUP(B15,[1]Sheet1!B$4:K$8446,9,0)</f>
        <v>72</v>
      </c>
      <c r="K15" s="35" t="str">
        <f t="shared" si="1"/>
        <v>Khá</v>
      </c>
    </row>
    <row r="16" spans="1:11" ht="15.75" x14ac:dyDescent="0.25">
      <c r="A16" s="5">
        <v>4</v>
      </c>
      <c r="B16" s="18" t="s">
        <v>857</v>
      </c>
      <c r="C16" s="17" t="s">
        <v>467</v>
      </c>
      <c r="D16" s="36">
        <v>38180</v>
      </c>
      <c r="E16" s="34">
        <f>VLOOKUP(B16,[1]Sheet1!B$4:L$8446,4,0)</f>
        <v>55</v>
      </c>
      <c r="F16" s="34">
        <f>VLOOKUP(B16,[1]Sheet1!B$4:F$8446,5,0)</f>
        <v>60</v>
      </c>
      <c r="G16" s="34">
        <f>VLOOKUP(B16,[1]Sheet1!B$4:J$8446,6,0)</f>
        <v>60</v>
      </c>
      <c r="H16" s="34">
        <f>VLOOKUP(B16,[1]Sheet1!B$4:H$8446,7,0)</f>
        <v>60</v>
      </c>
      <c r="I16" s="35" t="str">
        <f t="shared" si="0"/>
        <v>Trung bình</v>
      </c>
      <c r="J16" s="34">
        <f>VLOOKUP(B16,[1]Sheet1!B$4:K$8446,9,0)</f>
        <v>60</v>
      </c>
      <c r="K16" s="35" t="str">
        <f t="shared" si="1"/>
        <v>Trung bình</v>
      </c>
    </row>
    <row r="17" spans="1:11" ht="15.75" x14ac:dyDescent="0.25">
      <c r="A17" s="5">
        <v>5</v>
      </c>
      <c r="B17" s="18" t="s">
        <v>858</v>
      </c>
      <c r="C17" s="17" t="s">
        <v>376</v>
      </c>
      <c r="D17" s="36">
        <v>38209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5">
        <v>6</v>
      </c>
      <c r="B18" s="18" t="s">
        <v>859</v>
      </c>
      <c r="C18" s="17" t="s">
        <v>449</v>
      </c>
      <c r="D18" s="36">
        <v>37991</v>
      </c>
      <c r="E18" s="34">
        <f>VLOOKUP(B18,[1]Sheet1!B$4:L$8446,4,0)</f>
        <v>70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5">
        <v>7</v>
      </c>
      <c r="B19" s="18" t="s">
        <v>860</v>
      </c>
      <c r="C19" s="17" t="s">
        <v>461</v>
      </c>
      <c r="D19" s="36">
        <v>37993</v>
      </c>
      <c r="E19" s="34">
        <f>VLOOKUP(B19,[1]Sheet1!B$4:L$8446,4,0)</f>
        <v>90</v>
      </c>
      <c r="F19" s="34">
        <f>VLOOKUP(B19,[1]Sheet1!B$4:F$8446,5,0)</f>
        <v>90</v>
      </c>
      <c r="G19" s="34">
        <f>VLOOKUP(B19,[1]Sheet1!B$4:J$8446,6,0)</f>
        <v>90</v>
      </c>
      <c r="H19" s="34">
        <f>VLOOKUP(B19,[1]Sheet1!B$4:H$8446,7,0)</f>
        <v>90</v>
      </c>
      <c r="I19" s="35" t="str">
        <f t="shared" si="0"/>
        <v>Xuất sắc</v>
      </c>
      <c r="J19" s="34">
        <f>VLOOKUP(B19,[1]Sheet1!B$4:K$8446,9,0)</f>
        <v>90</v>
      </c>
      <c r="K19" s="35" t="str">
        <f t="shared" si="1"/>
        <v>Xuất sắc</v>
      </c>
    </row>
    <row r="20" spans="1:11" ht="15.75" x14ac:dyDescent="0.25">
      <c r="A20" s="5">
        <v>8</v>
      </c>
      <c r="B20" s="18" t="s">
        <v>861</v>
      </c>
      <c r="C20" s="17" t="s">
        <v>485</v>
      </c>
      <c r="D20" s="36">
        <v>38132</v>
      </c>
      <c r="E20" s="34">
        <f>VLOOKUP(B20,[1]Sheet1!B$4:L$8446,4,0)</f>
        <v>82</v>
      </c>
      <c r="F20" s="34">
        <f>VLOOKUP(B20,[1]Sheet1!B$4:F$8446,5,0)</f>
        <v>80</v>
      </c>
      <c r="G20" s="34">
        <f>VLOOKUP(B20,[1]Sheet1!B$4:J$8446,6,0)</f>
        <v>80</v>
      </c>
      <c r="H20" s="34">
        <f>VLOOKUP(B20,[1]Sheet1!B$4:H$8446,7,0)</f>
        <v>80</v>
      </c>
      <c r="I20" s="35" t="str">
        <f t="shared" si="0"/>
        <v>Tốt</v>
      </c>
      <c r="J20" s="34">
        <f>VLOOKUP(B20,[1]Sheet1!B$4:K$8446,9,0)</f>
        <v>80</v>
      </c>
      <c r="K20" s="35" t="str">
        <f t="shared" si="1"/>
        <v>Tốt</v>
      </c>
    </row>
    <row r="21" spans="1:11" ht="15.75" x14ac:dyDescent="0.25">
      <c r="A21" s="5">
        <v>9</v>
      </c>
      <c r="B21" s="18" t="s">
        <v>862</v>
      </c>
      <c r="C21" s="17" t="s">
        <v>470</v>
      </c>
      <c r="D21" s="36">
        <v>38008</v>
      </c>
      <c r="E21" s="34">
        <f>VLOOKUP(B21,[1]Sheet1!B$4:L$8446,4,0)</f>
        <v>80</v>
      </c>
      <c r="F21" s="34">
        <f>VLOOKUP(B21,[1]Sheet1!B$4:F$8446,5,0)</f>
        <v>65</v>
      </c>
      <c r="G21" s="34">
        <f>VLOOKUP(B21,[1]Sheet1!B$4:J$8446,6,0)</f>
        <v>65</v>
      </c>
      <c r="H21" s="34">
        <f>VLOOKUP(B21,[1]Sheet1!B$4:H$8446,7,0)</f>
        <v>65</v>
      </c>
      <c r="I21" s="35" t="str">
        <f t="shared" si="0"/>
        <v>Khá</v>
      </c>
      <c r="J21" s="34">
        <f>VLOOKUP(B21,[1]Sheet1!B$4:K$8446,9,0)</f>
        <v>65</v>
      </c>
      <c r="K21" s="35" t="str">
        <f t="shared" si="1"/>
        <v>Khá</v>
      </c>
    </row>
    <row r="22" spans="1:11" ht="15.75" x14ac:dyDescent="0.25">
      <c r="A22" s="5">
        <v>10</v>
      </c>
      <c r="B22" s="18" t="s">
        <v>863</v>
      </c>
      <c r="C22" s="17" t="s">
        <v>464</v>
      </c>
      <c r="D22" s="36">
        <v>38106</v>
      </c>
      <c r="E22" s="34">
        <f>VLOOKUP(B22,[1]Sheet1!B$4:L$8446,4,0)</f>
        <v>94</v>
      </c>
      <c r="F22" s="34">
        <f>VLOOKUP(B22,[1]Sheet1!B$4:F$8446,5,0)</f>
        <v>92</v>
      </c>
      <c r="G22" s="34">
        <f>VLOOKUP(B22,[1]Sheet1!B$4:J$8446,6,0)</f>
        <v>92</v>
      </c>
      <c r="H22" s="34">
        <f>VLOOKUP(B22,[1]Sheet1!B$4:H$8446,7,0)</f>
        <v>92</v>
      </c>
      <c r="I22" s="35" t="str">
        <f t="shared" si="0"/>
        <v>Xuất sắc</v>
      </c>
      <c r="J22" s="34">
        <f>VLOOKUP(B22,[1]Sheet1!B$4:K$8446,9,0)</f>
        <v>92</v>
      </c>
      <c r="K22" s="35" t="str">
        <f t="shared" si="1"/>
        <v>Xuất sắc</v>
      </c>
    </row>
    <row r="23" spans="1:11" ht="15.75" x14ac:dyDescent="0.25">
      <c r="A23" s="5">
        <v>11</v>
      </c>
      <c r="B23" s="18" t="s">
        <v>864</v>
      </c>
      <c r="C23" s="17" t="s">
        <v>465</v>
      </c>
      <c r="D23" s="36">
        <v>38337</v>
      </c>
      <c r="E23" s="34">
        <f>VLOOKUP(B23,[1]Sheet1!B$4:L$8446,4,0)</f>
        <v>70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5.75" x14ac:dyDescent="0.25">
      <c r="A24" s="5">
        <v>12</v>
      </c>
      <c r="B24" s="18" t="s">
        <v>865</v>
      </c>
      <c r="C24" s="17" t="s">
        <v>489</v>
      </c>
      <c r="D24" s="36">
        <v>38047</v>
      </c>
      <c r="E24" s="34">
        <f>VLOOKUP(B24,[1]Sheet1!B$4:L$8446,4,0)</f>
        <v>80</v>
      </c>
      <c r="F24" s="34">
        <f>VLOOKUP(B24,[1]Sheet1!B$4:F$8446,5,0)</f>
        <v>75</v>
      </c>
      <c r="G24" s="34">
        <f>VLOOKUP(B24,[1]Sheet1!B$4:J$8446,6,0)</f>
        <v>75</v>
      </c>
      <c r="H24" s="34">
        <f>VLOOKUP(B24,[1]Sheet1!B$4:H$8446,7,0)</f>
        <v>75</v>
      </c>
      <c r="I24" s="35" t="str">
        <f t="shared" si="0"/>
        <v>Khá</v>
      </c>
      <c r="J24" s="34">
        <f>VLOOKUP(B24,[1]Sheet1!B$4:K$8446,9,0)</f>
        <v>75</v>
      </c>
      <c r="K24" s="35" t="str">
        <f t="shared" si="1"/>
        <v>Khá</v>
      </c>
    </row>
    <row r="25" spans="1:11" ht="15.75" x14ac:dyDescent="0.25">
      <c r="A25" s="5">
        <v>13</v>
      </c>
      <c r="B25" s="18" t="s">
        <v>866</v>
      </c>
      <c r="C25" s="17" t="s">
        <v>456</v>
      </c>
      <c r="D25" s="36">
        <v>38126</v>
      </c>
      <c r="E25" s="34">
        <f>VLOOKUP(B25,[1]Sheet1!B$4:L$8446,4,0)</f>
        <v>70</v>
      </c>
      <c r="F25" s="34">
        <f>VLOOKUP(B25,[1]Sheet1!B$4:F$8446,5,0)</f>
        <v>77</v>
      </c>
      <c r="G25" s="34">
        <f>VLOOKUP(B25,[1]Sheet1!B$4:J$8446,6,0)</f>
        <v>77</v>
      </c>
      <c r="H25" s="34">
        <f>VLOOKUP(B25,[1]Sheet1!B$4:H$8446,7,0)</f>
        <v>77</v>
      </c>
      <c r="I25" s="35" t="str">
        <f t="shared" si="0"/>
        <v>Khá</v>
      </c>
      <c r="J25" s="34">
        <f>VLOOKUP(B25,[1]Sheet1!B$4:K$8446,9,0)</f>
        <v>77</v>
      </c>
      <c r="K25" s="35" t="str">
        <f t="shared" si="1"/>
        <v>Khá</v>
      </c>
    </row>
    <row r="26" spans="1:11" ht="15.75" x14ac:dyDescent="0.25">
      <c r="A26" s="5">
        <v>14</v>
      </c>
      <c r="B26" s="18" t="s">
        <v>867</v>
      </c>
      <c r="C26" s="17" t="s">
        <v>462</v>
      </c>
      <c r="D26" s="36">
        <v>38018</v>
      </c>
      <c r="E26" s="34">
        <f>VLOOKUP(B26,[1]Sheet1!B$4:L$8446,4,0)</f>
        <v>80</v>
      </c>
      <c r="F26" s="34">
        <f>VLOOKUP(B26,[1]Sheet1!B$4:F$8446,5,0)</f>
        <v>80</v>
      </c>
      <c r="G26" s="34">
        <f>VLOOKUP(B26,[1]Sheet1!B$4:J$8446,6,0)</f>
        <v>80</v>
      </c>
      <c r="H26" s="34">
        <f>VLOOKUP(B26,[1]Sheet1!B$4:H$8446,7,0)</f>
        <v>80</v>
      </c>
      <c r="I26" s="35" t="str">
        <f t="shared" si="0"/>
        <v>Tốt</v>
      </c>
      <c r="J26" s="34">
        <f>VLOOKUP(B26,[1]Sheet1!B$4:K$8446,9,0)</f>
        <v>80</v>
      </c>
      <c r="K26" s="35" t="str">
        <f t="shared" si="1"/>
        <v>Tốt</v>
      </c>
    </row>
    <row r="27" spans="1:11" ht="15.75" x14ac:dyDescent="0.25">
      <c r="A27" s="5">
        <v>15</v>
      </c>
      <c r="B27" s="18" t="s">
        <v>868</v>
      </c>
      <c r="C27" s="17" t="s">
        <v>483</v>
      </c>
      <c r="D27" s="36">
        <v>37988</v>
      </c>
      <c r="E27" s="34">
        <f>VLOOKUP(B27,[1]Sheet1!B$4:L$8446,4,0)</f>
        <v>70</v>
      </c>
      <c r="F27" s="34">
        <f>VLOOKUP(B27,[1]Sheet1!B$4:F$8446,5,0)</f>
        <v>75</v>
      </c>
      <c r="G27" s="34">
        <f>VLOOKUP(B27,[1]Sheet1!B$4:J$8446,6,0)</f>
        <v>75</v>
      </c>
      <c r="H27" s="34">
        <f>VLOOKUP(B27,[1]Sheet1!B$4:H$8446,7,0)</f>
        <v>75</v>
      </c>
      <c r="I27" s="35" t="str">
        <f t="shared" si="0"/>
        <v>Khá</v>
      </c>
      <c r="J27" s="34">
        <f>VLOOKUP(B27,[1]Sheet1!B$4:K$8446,9,0)</f>
        <v>75</v>
      </c>
      <c r="K27" s="35" t="str">
        <f t="shared" si="1"/>
        <v>Khá</v>
      </c>
    </row>
    <row r="28" spans="1:11" ht="15.75" x14ac:dyDescent="0.25">
      <c r="A28" s="5">
        <v>16</v>
      </c>
      <c r="B28" s="18" t="s">
        <v>869</v>
      </c>
      <c r="C28" s="17" t="s">
        <v>478</v>
      </c>
      <c r="D28" s="36">
        <v>38245</v>
      </c>
      <c r="E28" s="34">
        <f>VLOOKUP(B28,[1]Sheet1!B$4:L$8446,4,0)</f>
        <v>77</v>
      </c>
      <c r="F28" s="34">
        <f>VLOOKUP(B28,[1]Sheet1!B$4:F$8446,5,0)</f>
        <v>72</v>
      </c>
      <c r="G28" s="34">
        <f>VLOOKUP(B28,[1]Sheet1!B$4:J$8446,6,0)</f>
        <v>72</v>
      </c>
      <c r="H28" s="34">
        <f>VLOOKUP(B28,[1]Sheet1!B$4:H$8446,7,0)</f>
        <v>72</v>
      </c>
      <c r="I28" s="35" t="str">
        <f t="shared" si="0"/>
        <v>Khá</v>
      </c>
      <c r="J28" s="34">
        <f>VLOOKUP(B28,[1]Sheet1!B$4:K$8446,9,0)</f>
        <v>72</v>
      </c>
      <c r="K28" s="35" t="str">
        <f t="shared" si="1"/>
        <v>Khá</v>
      </c>
    </row>
    <row r="29" spans="1:11" ht="15.75" x14ac:dyDescent="0.25">
      <c r="A29" s="5">
        <v>17</v>
      </c>
      <c r="B29" s="18" t="s">
        <v>870</v>
      </c>
      <c r="C29" s="17" t="s">
        <v>457</v>
      </c>
      <c r="D29" s="36">
        <v>38079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5">
        <v>18</v>
      </c>
      <c r="B30" s="18" t="s">
        <v>871</v>
      </c>
      <c r="C30" s="17" t="s">
        <v>476</v>
      </c>
      <c r="D30" s="36">
        <v>38351</v>
      </c>
      <c r="E30" s="34">
        <f>VLOOKUP(B30,[1]Sheet1!B$4:L$8446,4,0)</f>
        <v>72</v>
      </c>
      <c r="F30" s="34">
        <f>VLOOKUP(B30,[1]Sheet1!B$4:F$8446,5,0)</f>
        <v>80</v>
      </c>
      <c r="G30" s="34">
        <f>VLOOKUP(B30,[1]Sheet1!B$4:J$8446,6,0)</f>
        <v>80</v>
      </c>
      <c r="H30" s="34">
        <f>VLOOKUP(B30,[1]Sheet1!B$4:H$8446,7,0)</f>
        <v>80</v>
      </c>
      <c r="I30" s="35" t="str">
        <f t="shared" si="0"/>
        <v>Tốt</v>
      </c>
      <c r="J30" s="34">
        <f>VLOOKUP(B30,[1]Sheet1!B$4:K$8446,9,0)</f>
        <v>80</v>
      </c>
      <c r="K30" s="35" t="str">
        <f t="shared" si="1"/>
        <v>Tốt</v>
      </c>
    </row>
    <row r="31" spans="1:11" ht="15.75" x14ac:dyDescent="0.25">
      <c r="A31" s="5">
        <v>19</v>
      </c>
      <c r="B31" s="18" t="s">
        <v>872</v>
      </c>
      <c r="C31" s="17" t="s">
        <v>447</v>
      </c>
      <c r="D31" s="36">
        <v>37672</v>
      </c>
      <c r="E31" s="34">
        <f>VLOOKUP(B31,[1]Sheet1!B$4:L$8446,4,0)</f>
        <v>80</v>
      </c>
      <c r="F31" s="34">
        <f>VLOOKUP(B31,[1]Sheet1!B$4:F$8446,5,0)</f>
        <v>75</v>
      </c>
      <c r="G31" s="34">
        <f>VLOOKUP(B31,[1]Sheet1!B$4:J$8446,6,0)</f>
        <v>75</v>
      </c>
      <c r="H31" s="34">
        <f>VLOOKUP(B31,[1]Sheet1!B$4:H$8446,7,0)</f>
        <v>75</v>
      </c>
      <c r="I31" s="35" t="str">
        <f t="shared" si="0"/>
        <v>Khá</v>
      </c>
      <c r="J31" s="34">
        <f>VLOOKUP(B31,[1]Sheet1!B$4:K$8446,9,0)</f>
        <v>75</v>
      </c>
      <c r="K31" s="35" t="str">
        <f t="shared" si="1"/>
        <v>Khá</v>
      </c>
    </row>
    <row r="32" spans="1:11" ht="15.75" x14ac:dyDescent="0.25">
      <c r="A32" s="5">
        <v>20</v>
      </c>
      <c r="B32" s="18" t="s">
        <v>873</v>
      </c>
      <c r="C32" s="17" t="s">
        <v>473</v>
      </c>
      <c r="D32" s="36">
        <v>37987</v>
      </c>
      <c r="E32" s="34">
        <f>VLOOKUP(B32,[1]Sheet1!B$4:L$8446,4,0)</f>
        <v>90</v>
      </c>
      <c r="F32" s="34">
        <f>VLOOKUP(B32,[1]Sheet1!B$4:F$8446,5,0)</f>
        <v>85</v>
      </c>
      <c r="G32" s="34">
        <f>VLOOKUP(B32,[1]Sheet1!B$4:J$8446,6,0)</f>
        <v>85</v>
      </c>
      <c r="H32" s="34">
        <f>VLOOKUP(B32,[1]Sheet1!B$4:H$8446,7,0)</f>
        <v>85</v>
      </c>
      <c r="I32" s="35" t="str">
        <f t="shared" si="0"/>
        <v>Tốt</v>
      </c>
      <c r="J32" s="34">
        <f>VLOOKUP(B32,[1]Sheet1!B$4:K$8446,9,0)</f>
        <v>85</v>
      </c>
      <c r="K32" s="35" t="str">
        <f t="shared" si="1"/>
        <v>Tốt</v>
      </c>
    </row>
    <row r="33" spans="1:11" ht="15.75" x14ac:dyDescent="0.25">
      <c r="A33" s="5">
        <v>21</v>
      </c>
      <c r="B33" s="18" t="s">
        <v>874</v>
      </c>
      <c r="C33" s="17" t="s">
        <v>482</v>
      </c>
      <c r="D33" s="36">
        <v>38301</v>
      </c>
      <c r="E33" s="34">
        <f>VLOOKUP(B33,[1]Sheet1!B$4:L$8446,4,0)</f>
        <v>70</v>
      </c>
      <c r="F33" s="34">
        <f>VLOOKUP(B33,[1]Sheet1!B$4:F$8446,5,0)</f>
        <v>68</v>
      </c>
      <c r="G33" s="34">
        <f>VLOOKUP(B33,[1]Sheet1!B$4:J$8446,6,0)</f>
        <v>68</v>
      </c>
      <c r="H33" s="34">
        <f>VLOOKUP(B33,[1]Sheet1!B$4:H$8446,7,0)</f>
        <v>68</v>
      </c>
      <c r="I33" s="35" t="str">
        <f t="shared" si="0"/>
        <v>Khá</v>
      </c>
      <c r="J33" s="34">
        <f>VLOOKUP(B33,[1]Sheet1!B$4:K$8446,9,0)</f>
        <v>68</v>
      </c>
      <c r="K33" s="35" t="str">
        <f t="shared" si="1"/>
        <v>Khá</v>
      </c>
    </row>
    <row r="34" spans="1:11" ht="15.75" x14ac:dyDescent="0.25">
      <c r="A34" s="5">
        <v>22</v>
      </c>
      <c r="B34" s="18" t="s">
        <v>875</v>
      </c>
      <c r="C34" s="17" t="s">
        <v>460</v>
      </c>
      <c r="D34" s="36">
        <v>37989</v>
      </c>
      <c r="E34" s="34">
        <f>VLOOKUP(B34,[1]Sheet1!B$4:L$8446,4,0)</f>
        <v>77</v>
      </c>
      <c r="F34" s="34">
        <f>VLOOKUP(B34,[1]Sheet1!B$4:F$8446,5,0)</f>
        <v>72</v>
      </c>
      <c r="G34" s="34">
        <f>VLOOKUP(B34,[1]Sheet1!B$4:J$8446,6,0)</f>
        <v>72</v>
      </c>
      <c r="H34" s="34">
        <f>VLOOKUP(B34,[1]Sheet1!B$4:H$8446,7,0)</f>
        <v>72</v>
      </c>
      <c r="I34" s="35" t="str">
        <f t="shared" si="0"/>
        <v>Khá</v>
      </c>
      <c r="J34" s="34">
        <f>VLOOKUP(B34,[1]Sheet1!B$4:K$8446,9,0)</f>
        <v>72</v>
      </c>
      <c r="K34" s="35" t="str">
        <f t="shared" si="1"/>
        <v>Khá</v>
      </c>
    </row>
    <row r="35" spans="1:11" ht="15.75" x14ac:dyDescent="0.25">
      <c r="A35" s="5">
        <v>23</v>
      </c>
      <c r="B35" s="18" t="s">
        <v>876</v>
      </c>
      <c r="C35" s="17" t="s">
        <v>481</v>
      </c>
      <c r="D35" s="36">
        <v>38288</v>
      </c>
      <c r="E35" s="34">
        <f>VLOOKUP(B35,[1]Sheet1!B$4:L$8446,4,0)</f>
        <v>70</v>
      </c>
      <c r="F35" s="34">
        <f>VLOOKUP(B35,[1]Sheet1!B$4:F$8446,5,0)</f>
        <v>67</v>
      </c>
      <c r="G35" s="34">
        <f>VLOOKUP(B35,[1]Sheet1!B$4:J$8446,6,0)</f>
        <v>67</v>
      </c>
      <c r="H35" s="34">
        <f>VLOOKUP(B35,[1]Sheet1!B$4:H$8446,7,0)</f>
        <v>67</v>
      </c>
      <c r="I35" s="35" t="str">
        <f t="shared" si="0"/>
        <v>Khá</v>
      </c>
      <c r="J35" s="34">
        <f>VLOOKUP(B35,[1]Sheet1!B$4:K$8446,9,0)</f>
        <v>67</v>
      </c>
      <c r="K35" s="35" t="str">
        <f t="shared" si="1"/>
        <v>Khá</v>
      </c>
    </row>
    <row r="36" spans="1:11" ht="15.75" x14ac:dyDescent="0.25">
      <c r="A36" s="5">
        <v>24</v>
      </c>
      <c r="B36" s="18" t="s">
        <v>877</v>
      </c>
      <c r="C36" s="17" t="s">
        <v>480</v>
      </c>
      <c r="D36" s="36">
        <v>38157</v>
      </c>
      <c r="E36" s="34">
        <f>VLOOKUP(B36,[1]Sheet1!B$4:L$8446,4,0)</f>
        <v>82</v>
      </c>
      <c r="F36" s="34">
        <f>VLOOKUP(B36,[1]Sheet1!B$4:F$8446,5,0)</f>
        <v>80</v>
      </c>
      <c r="G36" s="34">
        <f>VLOOKUP(B36,[1]Sheet1!B$4:J$8446,6,0)</f>
        <v>80</v>
      </c>
      <c r="H36" s="34">
        <f>VLOOKUP(B36,[1]Sheet1!B$4:H$8446,7,0)</f>
        <v>80</v>
      </c>
      <c r="I36" s="35" t="str">
        <f t="shared" si="0"/>
        <v>Tốt</v>
      </c>
      <c r="J36" s="34">
        <f>VLOOKUP(B36,[1]Sheet1!B$4:K$8446,9,0)</f>
        <v>80</v>
      </c>
      <c r="K36" s="35" t="str">
        <f t="shared" si="1"/>
        <v>Tốt</v>
      </c>
    </row>
    <row r="37" spans="1:11" ht="15.75" x14ac:dyDescent="0.25">
      <c r="A37" s="5">
        <v>25</v>
      </c>
      <c r="B37" s="18" t="s">
        <v>878</v>
      </c>
      <c r="C37" s="17" t="s">
        <v>474</v>
      </c>
      <c r="D37" s="36">
        <v>38032</v>
      </c>
      <c r="E37" s="34">
        <f>VLOOKUP(B37,[1]Sheet1!B$4:L$8446,4,0)</f>
        <v>70</v>
      </c>
      <c r="F37" s="34">
        <f>VLOOKUP(B37,[1]Sheet1!B$4:F$8446,5,0)</f>
        <v>75</v>
      </c>
      <c r="G37" s="34">
        <f>VLOOKUP(B37,[1]Sheet1!B$4:J$8446,6,0)</f>
        <v>75</v>
      </c>
      <c r="H37" s="34">
        <f>VLOOKUP(B37,[1]Sheet1!B$4:H$8446,7,0)</f>
        <v>75</v>
      </c>
      <c r="I37" s="35" t="str">
        <f t="shared" si="0"/>
        <v>Khá</v>
      </c>
      <c r="J37" s="34">
        <f>VLOOKUP(B37,[1]Sheet1!B$4:K$8446,9,0)</f>
        <v>75</v>
      </c>
      <c r="K37" s="35" t="str">
        <f t="shared" si="1"/>
        <v>Khá</v>
      </c>
    </row>
    <row r="38" spans="1:11" ht="15.75" x14ac:dyDescent="0.25">
      <c r="A38" s="5">
        <v>26</v>
      </c>
      <c r="B38" s="18" t="s">
        <v>879</v>
      </c>
      <c r="C38" s="17" t="s">
        <v>468</v>
      </c>
      <c r="D38" s="36">
        <v>38312</v>
      </c>
      <c r="E38" s="34">
        <f>VLOOKUP(B38,[1]Sheet1!B$4:L$8446,4,0)</f>
        <v>65</v>
      </c>
      <c r="F38" s="34">
        <f>VLOOKUP(B38,[1]Sheet1!B$4:F$8446,5,0)</f>
        <v>70</v>
      </c>
      <c r="G38" s="34">
        <f>VLOOKUP(B38,[1]Sheet1!B$4:J$8446,6,0)</f>
        <v>70</v>
      </c>
      <c r="H38" s="34">
        <f>VLOOKUP(B38,[1]Sheet1!B$4:H$8446,7,0)</f>
        <v>70</v>
      </c>
      <c r="I38" s="35" t="str">
        <f t="shared" si="0"/>
        <v>Khá</v>
      </c>
      <c r="J38" s="34">
        <f>VLOOKUP(B38,[1]Sheet1!B$4:K$8446,9,0)</f>
        <v>70</v>
      </c>
      <c r="K38" s="35" t="str">
        <f t="shared" si="1"/>
        <v>Khá</v>
      </c>
    </row>
    <row r="39" spans="1:11" ht="15.75" x14ac:dyDescent="0.25">
      <c r="A39" s="5">
        <v>27</v>
      </c>
      <c r="B39" s="18" t="s">
        <v>880</v>
      </c>
      <c r="C39" s="17" t="s">
        <v>492</v>
      </c>
      <c r="D39" s="36">
        <v>38275</v>
      </c>
      <c r="E39" s="34">
        <f>VLOOKUP(B39,[1]Sheet1!B$4:L$8446,4,0)</f>
        <v>70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5">
        <v>28</v>
      </c>
      <c r="B40" s="18" t="s">
        <v>881</v>
      </c>
      <c r="C40" s="17" t="s">
        <v>491</v>
      </c>
      <c r="D40" s="36">
        <v>37768</v>
      </c>
      <c r="E40" s="34">
        <f>VLOOKUP(B40,[1]Sheet1!B$4:L$8446,4,0)</f>
        <v>70</v>
      </c>
      <c r="F40" s="34">
        <f>VLOOKUP(B40,[1]Sheet1!B$4:F$8446,5,0)</f>
        <v>70</v>
      </c>
      <c r="G40" s="34">
        <f>VLOOKUP(B40,[1]Sheet1!B$4:J$8446,6,0)</f>
        <v>70</v>
      </c>
      <c r="H40" s="34">
        <f>VLOOKUP(B40,[1]Sheet1!B$4:H$8446,7,0)</f>
        <v>70</v>
      </c>
      <c r="I40" s="35" t="str">
        <f t="shared" si="0"/>
        <v>Khá</v>
      </c>
      <c r="J40" s="34">
        <f>VLOOKUP(B40,[1]Sheet1!B$4:K$8446,9,0)</f>
        <v>70</v>
      </c>
      <c r="K40" s="35" t="str">
        <f t="shared" si="1"/>
        <v>Khá</v>
      </c>
    </row>
    <row r="41" spans="1:11" ht="15.75" x14ac:dyDescent="0.25">
      <c r="A41" s="5">
        <v>29</v>
      </c>
      <c r="B41" s="18" t="s">
        <v>882</v>
      </c>
      <c r="C41" s="17" t="s">
        <v>477</v>
      </c>
      <c r="D41" s="36">
        <v>38258</v>
      </c>
      <c r="E41" s="34">
        <f>VLOOKUP(B41,[1]Sheet1!B$4:L$8446,4,0)</f>
        <v>90</v>
      </c>
      <c r="F41" s="34">
        <f>VLOOKUP(B41,[1]Sheet1!B$4:F$8446,5,0)</f>
        <v>90</v>
      </c>
      <c r="G41" s="34">
        <f>VLOOKUP(B41,[1]Sheet1!B$4:J$8446,6,0)</f>
        <v>90</v>
      </c>
      <c r="H41" s="34">
        <f>VLOOKUP(B41,[1]Sheet1!B$4:H$8446,7,0)</f>
        <v>90</v>
      </c>
      <c r="I41" s="35" t="str">
        <f t="shared" si="0"/>
        <v>Xuất sắc</v>
      </c>
      <c r="J41" s="34">
        <f>VLOOKUP(B41,[1]Sheet1!B$4:K$8446,9,0)</f>
        <v>90</v>
      </c>
      <c r="K41" s="35" t="str">
        <f t="shared" si="1"/>
        <v>Xuất sắc</v>
      </c>
    </row>
    <row r="42" spans="1:11" ht="15.75" x14ac:dyDescent="0.25">
      <c r="A42" s="5">
        <v>30</v>
      </c>
      <c r="B42" s="18" t="s">
        <v>883</v>
      </c>
      <c r="C42" s="17" t="s">
        <v>455</v>
      </c>
      <c r="D42" s="36">
        <v>38162</v>
      </c>
      <c r="E42" s="34">
        <f>VLOOKUP(B42,[1]Sheet1!B$4:L$8446,4,0)</f>
        <v>77</v>
      </c>
      <c r="F42" s="34">
        <f>VLOOKUP(B42,[1]Sheet1!B$4:F$8446,5,0)</f>
        <v>72</v>
      </c>
      <c r="G42" s="34">
        <f>VLOOKUP(B42,[1]Sheet1!B$4:J$8446,6,0)</f>
        <v>72</v>
      </c>
      <c r="H42" s="34">
        <f>VLOOKUP(B42,[1]Sheet1!B$4:H$8446,7,0)</f>
        <v>72</v>
      </c>
      <c r="I42" s="35" t="str">
        <f t="shared" si="0"/>
        <v>Khá</v>
      </c>
      <c r="J42" s="34">
        <f>VLOOKUP(B42,[1]Sheet1!B$4:K$8446,9,0)</f>
        <v>72</v>
      </c>
      <c r="K42" s="35" t="str">
        <f t="shared" si="1"/>
        <v>Khá</v>
      </c>
    </row>
    <row r="43" spans="1:11" ht="15.75" x14ac:dyDescent="0.25">
      <c r="A43" s="5">
        <v>31</v>
      </c>
      <c r="B43" s="18" t="s">
        <v>884</v>
      </c>
      <c r="C43" s="17" t="s">
        <v>475</v>
      </c>
      <c r="D43" s="36">
        <v>37965</v>
      </c>
      <c r="E43" s="34">
        <f>VLOOKUP(B43,[1]Sheet1!B$4:L$8446,4,0)</f>
        <v>70</v>
      </c>
      <c r="F43" s="34">
        <f>VLOOKUP(B43,[1]Sheet1!B$4:F$8446,5,0)</f>
        <v>80</v>
      </c>
      <c r="G43" s="34">
        <f>VLOOKUP(B43,[1]Sheet1!B$4:J$8446,6,0)</f>
        <v>80</v>
      </c>
      <c r="H43" s="34">
        <f>VLOOKUP(B43,[1]Sheet1!B$4:H$8446,7,0)</f>
        <v>80</v>
      </c>
      <c r="I43" s="35" t="str">
        <f t="shared" si="0"/>
        <v>Tốt</v>
      </c>
      <c r="J43" s="34">
        <f>VLOOKUP(B43,[1]Sheet1!B$4:K$8446,9,0)</f>
        <v>80</v>
      </c>
      <c r="K43" s="35" t="str">
        <f t="shared" si="1"/>
        <v>Tốt</v>
      </c>
    </row>
    <row r="44" spans="1:11" ht="15.75" x14ac:dyDescent="0.25">
      <c r="A44" s="5">
        <v>32</v>
      </c>
      <c r="B44" s="18" t="s">
        <v>885</v>
      </c>
      <c r="C44" s="17" t="s">
        <v>452</v>
      </c>
      <c r="D44" s="36">
        <v>38302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5">
        <v>33</v>
      </c>
      <c r="B45" s="18" t="s">
        <v>886</v>
      </c>
      <c r="C45" s="17" t="s">
        <v>484</v>
      </c>
      <c r="D45" s="36">
        <v>38041</v>
      </c>
      <c r="E45" s="34">
        <f>VLOOKUP(B45,[1]Sheet1!B$4:L$8446,4,0)</f>
        <v>67</v>
      </c>
      <c r="F45" s="34">
        <f>VLOOKUP(B45,[1]Sheet1!B$4:F$8446,5,0)</f>
        <v>77</v>
      </c>
      <c r="G45" s="34">
        <f>VLOOKUP(B45,[1]Sheet1!B$4:J$8446,6,0)</f>
        <v>77</v>
      </c>
      <c r="H45" s="34">
        <f>VLOOKUP(B45,[1]Sheet1!B$4:H$8446,7,0)</f>
        <v>77</v>
      </c>
      <c r="I45" s="35" t="str">
        <f t="shared" si="0"/>
        <v>Khá</v>
      </c>
      <c r="J45" s="34">
        <f>VLOOKUP(B45,[1]Sheet1!B$4:K$8446,9,0)</f>
        <v>77</v>
      </c>
      <c r="K45" s="35" t="str">
        <f t="shared" si="1"/>
        <v>Khá</v>
      </c>
    </row>
    <row r="46" spans="1:11" ht="15.75" x14ac:dyDescent="0.25">
      <c r="A46" s="5">
        <v>34</v>
      </c>
      <c r="B46" s="18" t="s">
        <v>887</v>
      </c>
      <c r="C46" s="17" t="s">
        <v>453</v>
      </c>
      <c r="D46" s="36">
        <v>38296</v>
      </c>
      <c r="E46" s="34">
        <f>VLOOKUP(B46,[1]Sheet1!B$4:L$8446,4,0)</f>
        <v>96</v>
      </c>
      <c r="F46" s="34">
        <f>VLOOKUP(B46,[1]Sheet1!B$4:F$8446,5,0)</f>
        <v>94</v>
      </c>
      <c r="G46" s="34">
        <f>VLOOKUP(B46,[1]Sheet1!B$4:J$8446,6,0)</f>
        <v>94</v>
      </c>
      <c r="H46" s="34">
        <f>VLOOKUP(B46,[1]Sheet1!B$4:H$8446,7,0)</f>
        <v>94</v>
      </c>
      <c r="I46" s="35" t="str">
        <f t="shared" si="0"/>
        <v>Xuất sắc</v>
      </c>
      <c r="J46" s="34">
        <f>VLOOKUP(B46,[1]Sheet1!B$4:K$8446,9,0)</f>
        <v>94</v>
      </c>
      <c r="K46" s="35" t="str">
        <f t="shared" si="1"/>
        <v>Xuất sắc</v>
      </c>
    </row>
    <row r="47" spans="1:11" ht="15.75" x14ac:dyDescent="0.25">
      <c r="A47" s="5">
        <v>35</v>
      </c>
      <c r="B47" s="18" t="s">
        <v>888</v>
      </c>
      <c r="C47" s="17" t="s">
        <v>454</v>
      </c>
      <c r="D47" s="36">
        <v>38021</v>
      </c>
      <c r="E47" s="34">
        <f>VLOOKUP(B47,[1]Sheet1!B$4:L$8446,4,0)</f>
        <v>70</v>
      </c>
      <c r="F47" s="34">
        <f>VLOOKUP(B47,[1]Sheet1!B$4:F$8446,5,0)</f>
        <v>75</v>
      </c>
      <c r="G47" s="34">
        <f>VLOOKUP(B47,[1]Sheet1!B$4:J$8446,6,0)</f>
        <v>75</v>
      </c>
      <c r="H47" s="34">
        <f>VLOOKUP(B47,[1]Sheet1!B$4:H$8446,7,0)</f>
        <v>75</v>
      </c>
      <c r="I47" s="35" t="str">
        <f t="shared" si="0"/>
        <v>Khá</v>
      </c>
      <c r="J47" s="34">
        <f>VLOOKUP(B47,[1]Sheet1!B$4:K$8446,9,0)</f>
        <v>75</v>
      </c>
      <c r="K47" s="35" t="str">
        <f t="shared" si="1"/>
        <v>Khá</v>
      </c>
    </row>
    <row r="48" spans="1:11" ht="15.75" x14ac:dyDescent="0.25">
      <c r="A48" s="5">
        <v>36</v>
      </c>
      <c r="B48" s="18" t="s">
        <v>889</v>
      </c>
      <c r="C48" s="17" t="s">
        <v>488</v>
      </c>
      <c r="D48" s="36">
        <v>38153</v>
      </c>
      <c r="E48" s="34">
        <f>VLOOKUP(B48,[1]Sheet1!B$4:L$8446,4,0)</f>
        <v>82</v>
      </c>
      <c r="F48" s="34">
        <f>VLOOKUP(B48,[1]Sheet1!B$4:F$8446,5,0)</f>
        <v>90</v>
      </c>
      <c r="G48" s="34">
        <f>VLOOKUP(B48,[1]Sheet1!B$4:J$8446,6,0)</f>
        <v>90</v>
      </c>
      <c r="H48" s="34">
        <f>VLOOKUP(B48,[1]Sheet1!B$4:H$8446,7,0)</f>
        <v>90</v>
      </c>
      <c r="I48" s="35" t="str">
        <f t="shared" si="0"/>
        <v>Xuất sắc</v>
      </c>
      <c r="J48" s="34">
        <f>VLOOKUP(B48,[1]Sheet1!B$4:K$8446,9,0)</f>
        <v>90</v>
      </c>
      <c r="K48" s="35" t="str">
        <f t="shared" si="1"/>
        <v>Xuất sắc</v>
      </c>
    </row>
    <row r="49" spans="1:11" ht="15.75" x14ac:dyDescent="0.25">
      <c r="A49" s="5">
        <v>37</v>
      </c>
      <c r="B49" s="18" t="s">
        <v>890</v>
      </c>
      <c r="C49" s="17" t="s">
        <v>451</v>
      </c>
      <c r="D49" s="36">
        <v>38193</v>
      </c>
      <c r="E49" s="34">
        <f>VLOOKUP(B49,[1]Sheet1!B$4:L$8446,4,0)</f>
        <v>70</v>
      </c>
      <c r="F49" s="34">
        <f>VLOOKUP(B49,[1]Sheet1!B$4:F$8446,5,0)</f>
        <v>77</v>
      </c>
      <c r="G49" s="34">
        <f>VLOOKUP(B49,[1]Sheet1!B$4:J$8446,6,0)</f>
        <v>77</v>
      </c>
      <c r="H49" s="34">
        <f>VLOOKUP(B49,[1]Sheet1!B$4:H$8446,7,0)</f>
        <v>77</v>
      </c>
      <c r="I49" s="35" t="str">
        <f t="shared" si="0"/>
        <v>Khá</v>
      </c>
      <c r="J49" s="34">
        <f>VLOOKUP(B49,[1]Sheet1!B$4:K$8446,9,0)</f>
        <v>77</v>
      </c>
      <c r="K49" s="35" t="str">
        <f t="shared" si="1"/>
        <v>Khá</v>
      </c>
    </row>
    <row r="50" spans="1:11" ht="15.75" x14ac:dyDescent="0.25">
      <c r="A50" s="5">
        <v>38</v>
      </c>
      <c r="B50" s="18" t="s">
        <v>891</v>
      </c>
      <c r="C50" s="17" t="s">
        <v>458</v>
      </c>
      <c r="D50" s="36">
        <v>38218</v>
      </c>
      <c r="E50" s="34">
        <f>VLOOKUP(B50,[1]Sheet1!B$4:L$8446,4,0)</f>
        <v>90</v>
      </c>
      <c r="F50" s="34">
        <f>VLOOKUP(B50,[1]Sheet1!B$4:F$8446,5,0)</f>
        <v>72</v>
      </c>
      <c r="G50" s="34">
        <f>VLOOKUP(B50,[1]Sheet1!B$4:J$8446,6,0)</f>
        <v>72</v>
      </c>
      <c r="H50" s="34">
        <f>VLOOKUP(B50,[1]Sheet1!B$4:H$8446,7,0)</f>
        <v>72</v>
      </c>
      <c r="I50" s="35" t="str">
        <f t="shared" si="0"/>
        <v>Khá</v>
      </c>
      <c r="J50" s="34">
        <f>VLOOKUP(B50,[1]Sheet1!B$4:K$8446,9,0)</f>
        <v>72</v>
      </c>
      <c r="K50" s="35" t="str">
        <f t="shared" si="1"/>
        <v>Khá</v>
      </c>
    </row>
    <row r="51" spans="1:11" ht="15.75" x14ac:dyDescent="0.25">
      <c r="A51" s="5">
        <v>39</v>
      </c>
      <c r="B51" s="18" t="s">
        <v>892</v>
      </c>
      <c r="C51" s="17" t="s">
        <v>469</v>
      </c>
      <c r="D51" s="36">
        <v>38035</v>
      </c>
      <c r="E51" s="34">
        <f>VLOOKUP(B51,[1]Sheet1!B$4:L$8446,4,0)</f>
        <v>80</v>
      </c>
      <c r="F51" s="34">
        <f>VLOOKUP(B51,[1]Sheet1!B$4:F$8446,5,0)</f>
        <v>77</v>
      </c>
      <c r="G51" s="34">
        <f>VLOOKUP(B51,[1]Sheet1!B$4:J$8446,6,0)</f>
        <v>77</v>
      </c>
      <c r="H51" s="34">
        <f>VLOOKUP(B51,[1]Sheet1!B$4:H$8446,7,0)</f>
        <v>77</v>
      </c>
      <c r="I51" s="35" t="str">
        <f t="shared" si="0"/>
        <v>Khá</v>
      </c>
      <c r="J51" s="34">
        <f>VLOOKUP(B51,[1]Sheet1!B$4:K$8446,9,0)</f>
        <v>77</v>
      </c>
      <c r="K51" s="35" t="str">
        <f t="shared" si="1"/>
        <v>Khá</v>
      </c>
    </row>
    <row r="52" spans="1:11" ht="15.75" x14ac:dyDescent="0.25">
      <c r="A52" s="5">
        <v>40</v>
      </c>
      <c r="B52" s="18" t="s">
        <v>893</v>
      </c>
      <c r="C52" s="17" t="s">
        <v>459</v>
      </c>
      <c r="D52" s="36">
        <v>38214</v>
      </c>
      <c r="E52" s="34">
        <f>VLOOKUP(B52,[1]Sheet1!B$4:L$8446,4,0)</f>
        <v>82</v>
      </c>
      <c r="F52" s="34">
        <f>VLOOKUP(B52,[1]Sheet1!B$4:F$8446,5,0)</f>
        <v>77</v>
      </c>
      <c r="G52" s="34">
        <f>VLOOKUP(B52,[1]Sheet1!B$4:J$8446,6,0)</f>
        <v>77</v>
      </c>
      <c r="H52" s="34">
        <f>VLOOKUP(B52,[1]Sheet1!B$4:H$8446,7,0)</f>
        <v>77</v>
      </c>
      <c r="I52" s="35" t="str">
        <f t="shared" si="0"/>
        <v>Khá</v>
      </c>
      <c r="J52" s="34">
        <f>VLOOKUP(B52,[1]Sheet1!B$4:K$8446,9,0)</f>
        <v>77</v>
      </c>
      <c r="K52" s="35" t="str">
        <f t="shared" si="1"/>
        <v>Khá</v>
      </c>
    </row>
    <row r="53" spans="1:11" ht="15.75" x14ac:dyDescent="0.25">
      <c r="A53" s="5">
        <v>41</v>
      </c>
      <c r="B53" s="18" t="s">
        <v>894</v>
      </c>
      <c r="C53" s="17" t="s">
        <v>448</v>
      </c>
      <c r="D53" s="36">
        <v>38341</v>
      </c>
      <c r="E53" s="34">
        <f>VLOOKUP(B53,[1]Sheet1!B$4:L$8446,4,0)</f>
        <v>80</v>
      </c>
      <c r="F53" s="34">
        <f>VLOOKUP(B53,[1]Sheet1!B$4:F$8446,5,0)</f>
        <v>77</v>
      </c>
      <c r="G53" s="34">
        <f>VLOOKUP(B53,[1]Sheet1!B$4:J$8446,6,0)</f>
        <v>77</v>
      </c>
      <c r="H53" s="34">
        <f>VLOOKUP(B53,[1]Sheet1!B$4:H$8446,7,0)</f>
        <v>77</v>
      </c>
      <c r="I53" s="35" t="str">
        <f t="shared" si="0"/>
        <v>Khá</v>
      </c>
      <c r="J53" s="34">
        <f>VLOOKUP(B53,[1]Sheet1!B$4:K$8446,9,0)</f>
        <v>77</v>
      </c>
      <c r="K53" s="35" t="str">
        <f t="shared" si="1"/>
        <v>Khá</v>
      </c>
    </row>
    <row r="54" spans="1:11" ht="15.75" x14ac:dyDescent="0.25">
      <c r="A54" s="5">
        <v>42</v>
      </c>
      <c r="B54" s="18" t="s">
        <v>895</v>
      </c>
      <c r="C54" s="17" t="s">
        <v>406</v>
      </c>
      <c r="D54" s="36">
        <v>38149</v>
      </c>
      <c r="E54" s="34">
        <f>VLOOKUP(B54,[1]Sheet1!B$4:L$8446,4,0)</f>
        <v>80</v>
      </c>
      <c r="F54" s="34">
        <f>VLOOKUP(B54,[1]Sheet1!B$4:F$8446,5,0)</f>
        <v>80</v>
      </c>
      <c r="G54" s="34">
        <f>VLOOKUP(B54,[1]Sheet1!B$4:J$8446,6,0)</f>
        <v>80</v>
      </c>
      <c r="H54" s="34">
        <f>VLOOKUP(B54,[1]Sheet1!B$4:H$8446,7,0)</f>
        <v>80</v>
      </c>
      <c r="I54" s="35" t="str">
        <f t="shared" si="0"/>
        <v>Tốt</v>
      </c>
      <c r="J54" s="34">
        <f>VLOOKUP(B54,[1]Sheet1!B$4:K$8446,9,0)</f>
        <v>80</v>
      </c>
      <c r="K54" s="35" t="str">
        <f t="shared" si="1"/>
        <v>Tốt</v>
      </c>
    </row>
    <row r="55" spans="1:11" ht="15.75" x14ac:dyDescent="0.25">
      <c r="A55" s="5">
        <v>43</v>
      </c>
      <c r="B55" s="18" t="s">
        <v>896</v>
      </c>
      <c r="C55" s="17" t="s">
        <v>450</v>
      </c>
      <c r="D55" s="36">
        <v>37987</v>
      </c>
      <c r="E55" s="34">
        <f>VLOOKUP(B55,[1]Sheet1!B$4:L$8446,4,0)</f>
        <v>80</v>
      </c>
      <c r="F55" s="34">
        <f>VLOOKUP(B55,[1]Sheet1!B$4:F$8446,5,0)</f>
        <v>80</v>
      </c>
      <c r="G55" s="34">
        <f>VLOOKUP(B55,[1]Sheet1!B$4:J$8446,6,0)</f>
        <v>80</v>
      </c>
      <c r="H55" s="34">
        <f>VLOOKUP(B55,[1]Sheet1!B$4:H$8446,7,0)</f>
        <v>80</v>
      </c>
      <c r="I55" s="35" t="str">
        <f t="shared" si="0"/>
        <v>Tốt</v>
      </c>
      <c r="J55" s="34">
        <f>VLOOKUP(B55,[1]Sheet1!B$4:K$8446,9,0)</f>
        <v>80</v>
      </c>
      <c r="K55" s="35" t="str">
        <f t="shared" si="1"/>
        <v>Tốt</v>
      </c>
    </row>
    <row r="56" spans="1:11" ht="15.75" x14ac:dyDescent="0.25">
      <c r="A56" s="5">
        <v>44</v>
      </c>
      <c r="B56" s="18" t="s">
        <v>897</v>
      </c>
      <c r="C56" s="17" t="s">
        <v>479</v>
      </c>
      <c r="D56" s="36">
        <v>38011</v>
      </c>
      <c r="E56" s="34">
        <f>VLOOKUP(B56,[1]Sheet1!B$4:L$8446,4,0)</f>
        <v>80</v>
      </c>
      <c r="F56" s="34">
        <f>VLOOKUP(B56,[1]Sheet1!B$4:F$8446,5,0)</f>
        <v>72</v>
      </c>
      <c r="G56" s="34">
        <f>VLOOKUP(B56,[1]Sheet1!B$4:J$8446,6,0)</f>
        <v>72</v>
      </c>
      <c r="H56" s="34">
        <f>VLOOKUP(B56,[1]Sheet1!B$4:H$8446,7,0)</f>
        <v>72</v>
      </c>
      <c r="I56" s="35" t="str">
        <f t="shared" si="0"/>
        <v>Khá</v>
      </c>
      <c r="J56" s="34">
        <f>VLOOKUP(B56,[1]Sheet1!B$4:K$8446,9,0)</f>
        <v>72</v>
      </c>
      <c r="K56" s="35" t="str">
        <f t="shared" si="1"/>
        <v>Khá</v>
      </c>
    </row>
    <row r="57" spans="1:11" ht="15.75" x14ac:dyDescent="0.25">
      <c r="A57" s="5">
        <v>45</v>
      </c>
      <c r="B57" s="18" t="s">
        <v>898</v>
      </c>
      <c r="C57" s="17" t="s">
        <v>486</v>
      </c>
      <c r="D57" s="36">
        <v>38117</v>
      </c>
      <c r="E57" s="34">
        <f>VLOOKUP(B57,[1]Sheet1!B$4:L$8446,4,0)</f>
        <v>70</v>
      </c>
      <c r="F57" s="34">
        <f>VLOOKUP(B57,[1]Sheet1!B$4:F$8446,5,0)</f>
        <v>80</v>
      </c>
      <c r="G57" s="34">
        <f>VLOOKUP(B57,[1]Sheet1!B$4:J$8446,6,0)</f>
        <v>80</v>
      </c>
      <c r="H57" s="34">
        <f>VLOOKUP(B57,[1]Sheet1!B$4:H$8446,7,0)</f>
        <v>80</v>
      </c>
      <c r="I57" s="35" t="str">
        <f t="shared" si="0"/>
        <v>Tốt</v>
      </c>
      <c r="J57" s="34">
        <f>VLOOKUP(B57,[1]Sheet1!B$4:K$8446,9,0)</f>
        <v>80</v>
      </c>
      <c r="K57" s="35" t="str">
        <f t="shared" si="1"/>
        <v>Tốt</v>
      </c>
    </row>
    <row r="58" spans="1:11" ht="15.75" x14ac:dyDescent="0.25">
      <c r="A58" s="5">
        <v>46</v>
      </c>
      <c r="B58" s="18" t="s">
        <v>899</v>
      </c>
      <c r="C58" s="17" t="s">
        <v>487</v>
      </c>
      <c r="D58" s="36">
        <v>38270</v>
      </c>
      <c r="E58" s="34">
        <f>VLOOKUP(B58,[1]Sheet1!B$4:L$8446,4,0)</f>
        <v>65</v>
      </c>
      <c r="F58" s="34">
        <f>VLOOKUP(B58,[1]Sheet1!B$4:F$8446,5,0)</f>
        <v>75</v>
      </c>
      <c r="G58" s="34">
        <f>VLOOKUP(B58,[1]Sheet1!B$4:J$8446,6,0)</f>
        <v>75</v>
      </c>
      <c r="H58" s="34">
        <f>VLOOKUP(B58,[1]Sheet1!B$4:H$8446,7,0)</f>
        <v>75</v>
      </c>
      <c r="I58" s="35" t="str">
        <f t="shared" si="0"/>
        <v>Khá</v>
      </c>
      <c r="J58" s="34">
        <f>VLOOKUP(B58,[1]Sheet1!B$4:K$8446,9,0)</f>
        <v>75</v>
      </c>
      <c r="K58" s="35" t="str">
        <f t="shared" si="1"/>
        <v>Khá</v>
      </c>
    </row>
    <row r="59" spans="1:11" ht="15.75" x14ac:dyDescent="0.25">
      <c r="A59" s="5">
        <v>47</v>
      </c>
      <c r="B59" s="18" t="s">
        <v>900</v>
      </c>
      <c r="C59" s="17" t="s">
        <v>472</v>
      </c>
      <c r="D59" s="36">
        <v>37680</v>
      </c>
      <c r="E59" s="34">
        <f>VLOOKUP(B59,[1]Sheet1!B$4:L$8446,4,0)</f>
        <v>70</v>
      </c>
      <c r="F59" s="34">
        <f>VLOOKUP(B59,[1]Sheet1!B$4:F$8446,5,0)</f>
        <v>72</v>
      </c>
      <c r="G59" s="34">
        <f>VLOOKUP(B59,[1]Sheet1!B$4:J$8446,6,0)</f>
        <v>72</v>
      </c>
      <c r="H59" s="34">
        <f>VLOOKUP(B59,[1]Sheet1!B$4:H$8446,7,0)</f>
        <v>72</v>
      </c>
      <c r="I59" s="35" t="str">
        <f t="shared" si="0"/>
        <v>Khá</v>
      </c>
      <c r="J59" s="34">
        <f>VLOOKUP(B59,[1]Sheet1!B$4:K$8446,9,0)</f>
        <v>72</v>
      </c>
      <c r="K59" s="35" t="str">
        <f t="shared" si="1"/>
        <v>Khá</v>
      </c>
    </row>
    <row r="60" spans="1:11" ht="15.75" x14ac:dyDescent="0.25">
      <c r="A60" s="5">
        <v>48</v>
      </c>
      <c r="B60" s="18" t="s">
        <v>901</v>
      </c>
      <c r="C60" s="17" t="s">
        <v>471</v>
      </c>
      <c r="D60" s="36">
        <v>38285</v>
      </c>
      <c r="E60" s="34">
        <f>VLOOKUP(B60,[1]Sheet1!B$4:L$8446,4,0)</f>
        <v>80</v>
      </c>
      <c r="F60" s="34">
        <f>VLOOKUP(B60,[1]Sheet1!B$4:F$8446,5,0)</f>
        <v>90</v>
      </c>
      <c r="G60" s="34">
        <f>VLOOKUP(B60,[1]Sheet1!B$4:J$8446,6,0)</f>
        <v>90</v>
      </c>
      <c r="H60" s="34">
        <f>VLOOKUP(B60,[1]Sheet1!B$4:H$8446,7,0)</f>
        <v>90</v>
      </c>
      <c r="I60" s="35" t="str">
        <f t="shared" si="0"/>
        <v>Xuất sắc</v>
      </c>
      <c r="J60" s="34">
        <f>VLOOKUP(B60,[1]Sheet1!B$4:K$8446,9,0)</f>
        <v>90</v>
      </c>
      <c r="K60" s="35" t="str">
        <f t="shared" si="1"/>
        <v>Xuất sắc</v>
      </c>
    </row>
    <row r="62" spans="1:11" x14ac:dyDescent="0.25">
      <c r="A62" s="41" t="s">
        <v>245</v>
      </c>
      <c r="B62" s="41"/>
      <c r="C62" s="41"/>
      <c r="D62" s="41"/>
    </row>
  </sheetData>
  <mergeCells count="19">
    <mergeCell ref="E10:E12"/>
    <mergeCell ref="F10:F12"/>
    <mergeCell ref="G10:G12"/>
    <mergeCell ref="A6:K6"/>
    <mergeCell ref="A62:D6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8D24-EF1C-42B8-8FE5-0C70C7E68CB3}">
  <dimension ref="A1:K52"/>
  <sheetViews>
    <sheetView topLeftCell="A27" workbookViewId="0">
      <selection activeCell="I55" sqref="I55"/>
    </sheetView>
  </sheetViews>
  <sheetFormatPr defaultColWidth="17.125" defaultRowHeight="15" x14ac:dyDescent="0.25"/>
  <cols>
    <col min="1" max="1" width="4.75" style="19" bestFit="1" customWidth="1"/>
    <col min="2" max="2" width="8.875" style="19" bestFit="1" customWidth="1"/>
    <col min="3" max="3" width="21" style="1" customWidth="1"/>
    <col min="4" max="4" width="11" style="19" customWidth="1"/>
    <col min="5" max="5" width="6.875" style="19" bestFit="1" customWidth="1"/>
    <col min="6" max="6" width="5.375" style="19" bestFit="1" customWidth="1"/>
    <col min="7" max="7" width="6.7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903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30.75" customHeight="1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906</v>
      </c>
      <c r="C13" s="17" t="s">
        <v>371</v>
      </c>
      <c r="D13" s="36">
        <v>38619</v>
      </c>
      <c r="E13" s="34">
        <f>VLOOKUP(B13,[1]Sheet1!B$4:L$8446,4,0)</f>
        <v>87</v>
      </c>
      <c r="F13" s="34">
        <f>VLOOKUP(B13,[1]Sheet1!B$4:F$8446,5,0)</f>
        <v>91</v>
      </c>
      <c r="G13" s="34">
        <f>VLOOKUP(B13,[1]Sheet1!B$4:J$8446,6,0)</f>
        <v>91</v>
      </c>
      <c r="H13" s="34">
        <f>VLOOKUP(B13,[1]Sheet1!B$4:H$8446,7,0)</f>
        <v>91</v>
      </c>
      <c r="I13" s="35" t="str">
        <f t="shared" ref="I13:I50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91</v>
      </c>
      <c r="K13" s="35" t="str">
        <f t="shared" ref="K13:K50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5">
        <v>2</v>
      </c>
      <c r="B14" s="18" t="s">
        <v>907</v>
      </c>
      <c r="C14" s="17" t="s">
        <v>412</v>
      </c>
      <c r="D14" s="36">
        <v>38574</v>
      </c>
      <c r="E14" s="34">
        <f>VLOOKUP(B14,[1]Sheet1!B$4:L$8446,4,0)</f>
        <v>82</v>
      </c>
      <c r="F14" s="34">
        <f>VLOOKUP(B14,[1]Sheet1!B$4:F$8446,5,0)</f>
        <v>82</v>
      </c>
      <c r="G14" s="34">
        <f>VLOOKUP(B14,[1]Sheet1!B$4:J$8446,6,0)</f>
        <v>82</v>
      </c>
      <c r="H14" s="34">
        <f>VLOOKUP(B14,[1]Sheet1!B$4:H$8446,7,0)</f>
        <v>82</v>
      </c>
      <c r="I14" s="35" t="str">
        <f t="shared" si="0"/>
        <v>Tốt</v>
      </c>
      <c r="J14" s="34">
        <f>VLOOKUP(B14,[1]Sheet1!B$4:K$8446,9,0)</f>
        <v>82</v>
      </c>
      <c r="K14" s="35" t="str">
        <f t="shared" si="1"/>
        <v>Tốt</v>
      </c>
    </row>
    <row r="15" spans="1:11" ht="15.75" x14ac:dyDescent="0.25">
      <c r="A15" s="5">
        <v>3</v>
      </c>
      <c r="B15" s="18" t="s">
        <v>908</v>
      </c>
      <c r="C15" s="17" t="s">
        <v>413</v>
      </c>
      <c r="D15" s="36">
        <v>38391</v>
      </c>
      <c r="E15" s="34">
        <f>VLOOKUP(B15,[1]Sheet1!B$4:L$8446,4,0)</f>
        <v>74</v>
      </c>
      <c r="F15" s="34">
        <f>VLOOKUP(B15,[1]Sheet1!B$4:F$8446,5,0)</f>
        <v>79</v>
      </c>
      <c r="G15" s="34">
        <f>VLOOKUP(B15,[1]Sheet1!B$4:J$8446,6,0)</f>
        <v>79</v>
      </c>
      <c r="H15" s="34">
        <f>VLOOKUP(B15,[1]Sheet1!B$4:H$8446,7,0)</f>
        <v>79</v>
      </c>
      <c r="I15" s="35" t="str">
        <f t="shared" si="0"/>
        <v>Khá</v>
      </c>
      <c r="J15" s="34">
        <f>VLOOKUP(B15,[1]Sheet1!B$4:K$8446,9,0)</f>
        <v>79</v>
      </c>
      <c r="K15" s="35" t="str">
        <f t="shared" si="1"/>
        <v>Khá</v>
      </c>
    </row>
    <row r="16" spans="1:11" ht="15.75" x14ac:dyDescent="0.25">
      <c r="A16" s="5">
        <v>4</v>
      </c>
      <c r="B16" s="18" t="s">
        <v>909</v>
      </c>
      <c r="C16" s="17" t="s">
        <v>414</v>
      </c>
      <c r="D16" s="36">
        <v>38398</v>
      </c>
      <c r="E16" s="34">
        <f>VLOOKUP(B16,[1]Sheet1!B$4:L$8446,4,0)</f>
        <v>78</v>
      </c>
      <c r="F16" s="34">
        <f>VLOOKUP(B16,[1]Sheet1!B$4:F$8446,5,0)</f>
        <v>78</v>
      </c>
      <c r="G16" s="34">
        <f>VLOOKUP(B16,[1]Sheet1!B$4:J$8446,6,0)</f>
        <v>78</v>
      </c>
      <c r="H16" s="34">
        <f>VLOOKUP(B16,[1]Sheet1!B$4:H$8446,7,0)</f>
        <v>78</v>
      </c>
      <c r="I16" s="35" t="str">
        <f t="shared" si="0"/>
        <v>Khá</v>
      </c>
      <c r="J16" s="34">
        <f>VLOOKUP(B16,[1]Sheet1!B$4:K$8446,9,0)</f>
        <v>78</v>
      </c>
      <c r="K16" s="35" t="str">
        <f t="shared" si="1"/>
        <v>Khá</v>
      </c>
    </row>
    <row r="17" spans="1:11" ht="15.75" x14ac:dyDescent="0.25">
      <c r="A17" s="5">
        <v>5</v>
      </c>
      <c r="B17" s="18" t="s">
        <v>910</v>
      </c>
      <c r="C17" s="17" t="s">
        <v>415</v>
      </c>
      <c r="D17" s="36">
        <v>38602</v>
      </c>
      <c r="E17" s="34">
        <f>VLOOKUP(B17,[1]Sheet1!B$4:L$8446,4,0)</f>
        <v>72</v>
      </c>
      <c r="F17" s="34">
        <f>VLOOKUP(B17,[1]Sheet1!B$4:F$8446,5,0)</f>
        <v>78</v>
      </c>
      <c r="G17" s="34">
        <f>VLOOKUP(B17,[1]Sheet1!B$4:J$8446,6,0)</f>
        <v>78</v>
      </c>
      <c r="H17" s="34">
        <f>VLOOKUP(B17,[1]Sheet1!B$4:H$8446,7,0)</f>
        <v>78</v>
      </c>
      <c r="I17" s="35" t="str">
        <f t="shared" si="0"/>
        <v>Khá</v>
      </c>
      <c r="J17" s="34">
        <f>VLOOKUP(B17,[1]Sheet1!B$4:K$8446,9,0)</f>
        <v>78</v>
      </c>
      <c r="K17" s="35" t="str">
        <f t="shared" si="1"/>
        <v>Khá</v>
      </c>
    </row>
    <row r="18" spans="1:11" ht="15.75" x14ac:dyDescent="0.25">
      <c r="A18" s="5">
        <v>6</v>
      </c>
      <c r="B18" s="18" t="s">
        <v>911</v>
      </c>
      <c r="C18" s="17" t="s">
        <v>416</v>
      </c>
      <c r="D18" s="36">
        <v>38687</v>
      </c>
      <c r="E18" s="34">
        <f>VLOOKUP(B18,[1]Sheet1!B$4:L$8446,4,0)</f>
        <v>75</v>
      </c>
      <c r="F18" s="34">
        <f>VLOOKUP(B18,[1]Sheet1!B$4:F$8446,5,0)</f>
        <v>75</v>
      </c>
      <c r="G18" s="34">
        <f>VLOOKUP(B18,[1]Sheet1!B$4:J$8446,6,0)</f>
        <v>75</v>
      </c>
      <c r="H18" s="34">
        <f>VLOOKUP(B18,[1]Sheet1!B$4:H$8446,7,0)</f>
        <v>75</v>
      </c>
      <c r="I18" s="35" t="str">
        <f t="shared" si="0"/>
        <v>Khá</v>
      </c>
      <c r="J18" s="34">
        <f>VLOOKUP(B18,[1]Sheet1!B$4:K$8446,9,0)</f>
        <v>75</v>
      </c>
      <c r="K18" s="35" t="str">
        <f t="shared" si="1"/>
        <v>Khá</v>
      </c>
    </row>
    <row r="19" spans="1:11" ht="15.75" x14ac:dyDescent="0.25">
      <c r="A19" s="5">
        <v>7</v>
      </c>
      <c r="B19" s="18" t="s">
        <v>912</v>
      </c>
      <c r="C19" s="17" t="s">
        <v>417</v>
      </c>
      <c r="D19" s="36">
        <v>37584</v>
      </c>
      <c r="E19" s="34">
        <f>VLOOKUP(B19,[1]Sheet1!B$4:L$8446,4,0)</f>
        <v>96</v>
      </c>
      <c r="F19" s="34">
        <f>VLOOKUP(B19,[1]Sheet1!B$4:F$8446,5,0)</f>
        <v>100</v>
      </c>
      <c r="G19" s="34">
        <f>VLOOKUP(B19,[1]Sheet1!B$4:J$8446,6,0)</f>
        <v>100</v>
      </c>
      <c r="H19" s="34">
        <f>VLOOKUP(B19,[1]Sheet1!B$4:H$8446,7,0)</f>
        <v>100</v>
      </c>
      <c r="I19" s="35" t="str">
        <f t="shared" si="0"/>
        <v>Xuất sắc</v>
      </c>
      <c r="J19" s="34">
        <f>VLOOKUP(B19,[1]Sheet1!B$4:K$8446,9,0)</f>
        <v>100</v>
      </c>
      <c r="K19" s="35" t="str">
        <f t="shared" si="1"/>
        <v>Xuất sắc</v>
      </c>
    </row>
    <row r="20" spans="1:11" ht="15.75" x14ac:dyDescent="0.25">
      <c r="A20" s="5">
        <v>8</v>
      </c>
      <c r="B20" s="18" t="s">
        <v>913</v>
      </c>
      <c r="C20" s="17" t="s">
        <v>418</v>
      </c>
      <c r="D20" s="36">
        <v>38696</v>
      </c>
      <c r="E20" s="34">
        <f>VLOOKUP(B20,[1]Sheet1!B$4:L$8446,4,0)</f>
        <v>84</v>
      </c>
      <c r="F20" s="34">
        <f>VLOOKUP(B20,[1]Sheet1!B$4:F$8446,5,0)</f>
        <v>81</v>
      </c>
      <c r="G20" s="34">
        <f>VLOOKUP(B20,[1]Sheet1!B$4:J$8446,6,0)</f>
        <v>81</v>
      </c>
      <c r="H20" s="34">
        <f>VLOOKUP(B20,[1]Sheet1!B$4:H$8446,7,0)</f>
        <v>81</v>
      </c>
      <c r="I20" s="35" t="str">
        <f t="shared" si="0"/>
        <v>Tốt</v>
      </c>
      <c r="J20" s="34">
        <f>VLOOKUP(B20,[1]Sheet1!B$4:K$8446,9,0)</f>
        <v>81</v>
      </c>
      <c r="K20" s="35" t="str">
        <f t="shared" si="1"/>
        <v>Tốt</v>
      </c>
    </row>
    <row r="21" spans="1:11" ht="15.75" x14ac:dyDescent="0.25">
      <c r="A21" s="5">
        <v>9</v>
      </c>
      <c r="B21" s="18" t="s">
        <v>914</v>
      </c>
      <c r="C21" s="17" t="s">
        <v>419</v>
      </c>
      <c r="D21" s="36">
        <v>38576</v>
      </c>
      <c r="E21" s="34">
        <f>VLOOKUP(B21,[1]Sheet1!B$4:L$8446,4,0)</f>
        <v>70</v>
      </c>
      <c r="F21" s="34">
        <f>VLOOKUP(B21,[1]Sheet1!B$4:F$8446,5,0)</f>
        <v>70</v>
      </c>
      <c r="G21" s="34">
        <f>VLOOKUP(B21,[1]Sheet1!B$4:J$8446,6,0)</f>
        <v>70</v>
      </c>
      <c r="H21" s="34">
        <f>VLOOKUP(B21,[1]Sheet1!B$4:H$8446,7,0)</f>
        <v>70</v>
      </c>
      <c r="I21" s="35" t="str">
        <f t="shared" si="0"/>
        <v>Khá</v>
      </c>
      <c r="J21" s="34">
        <f>VLOOKUP(B21,[1]Sheet1!B$4:K$8446,9,0)</f>
        <v>70</v>
      </c>
      <c r="K21" s="35" t="str">
        <f t="shared" si="1"/>
        <v>Khá</v>
      </c>
    </row>
    <row r="22" spans="1:11" ht="15.75" x14ac:dyDescent="0.25">
      <c r="A22" s="5">
        <v>10</v>
      </c>
      <c r="B22" s="18" t="s">
        <v>915</v>
      </c>
      <c r="C22" s="17" t="s">
        <v>420</v>
      </c>
      <c r="D22" s="36">
        <v>38639</v>
      </c>
      <c r="E22" s="34">
        <f>VLOOKUP(B22,[1]Sheet1!B$4:L$8446,4,0)</f>
        <v>88</v>
      </c>
      <c r="F22" s="34">
        <f>VLOOKUP(B22,[1]Sheet1!B$4:F$8446,5,0)</f>
        <v>88</v>
      </c>
      <c r="G22" s="34">
        <f>VLOOKUP(B22,[1]Sheet1!B$4:J$8446,6,0)</f>
        <v>88</v>
      </c>
      <c r="H22" s="34">
        <f>VLOOKUP(B22,[1]Sheet1!B$4:H$8446,7,0)</f>
        <v>88</v>
      </c>
      <c r="I22" s="35" t="str">
        <f t="shared" si="0"/>
        <v>Tốt</v>
      </c>
      <c r="J22" s="34">
        <f>VLOOKUP(B22,[1]Sheet1!B$4:K$8446,9,0)</f>
        <v>88</v>
      </c>
      <c r="K22" s="35" t="str">
        <f t="shared" si="1"/>
        <v>Tốt</v>
      </c>
    </row>
    <row r="23" spans="1:11" ht="15.75" x14ac:dyDescent="0.25">
      <c r="A23" s="5">
        <v>11</v>
      </c>
      <c r="B23" s="18" t="s">
        <v>916</v>
      </c>
      <c r="C23" s="17" t="s">
        <v>421</v>
      </c>
      <c r="D23" s="36">
        <v>38701</v>
      </c>
      <c r="E23" s="34">
        <f>VLOOKUP(B23,[1]Sheet1!B$4:L$8446,4,0)</f>
        <v>92</v>
      </c>
      <c r="F23" s="34">
        <f>VLOOKUP(B23,[1]Sheet1!B$4:F$8446,5,0)</f>
        <v>96</v>
      </c>
      <c r="G23" s="34">
        <f>VLOOKUP(B23,[1]Sheet1!B$4:J$8446,6,0)</f>
        <v>96</v>
      </c>
      <c r="H23" s="34">
        <f>VLOOKUP(B23,[1]Sheet1!B$4:H$8446,7,0)</f>
        <v>96</v>
      </c>
      <c r="I23" s="35" t="str">
        <f t="shared" si="0"/>
        <v>Xuất sắc</v>
      </c>
      <c r="J23" s="34">
        <f>VLOOKUP(B23,[1]Sheet1!B$4:K$8446,9,0)</f>
        <v>96</v>
      </c>
      <c r="K23" s="35" t="str">
        <f t="shared" si="1"/>
        <v>Xuất sắc</v>
      </c>
    </row>
    <row r="24" spans="1:11" ht="15.75" x14ac:dyDescent="0.25">
      <c r="A24" s="5">
        <v>12</v>
      </c>
      <c r="B24" s="18" t="s">
        <v>917</v>
      </c>
      <c r="C24" s="17" t="s">
        <v>422</v>
      </c>
      <c r="D24" s="36">
        <v>38444</v>
      </c>
      <c r="E24" s="34">
        <f>VLOOKUP(B24,[1]Sheet1!B$4:L$8446,4,0)</f>
        <v>97</v>
      </c>
      <c r="F24" s="34">
        <f>VLOOKUP(B24,[1]Sheet1!B$4:F$8446,5,0)</f>
        <v>97</v>
      </c>
      <c r="G24" s="34">
        <f>VLOOKUP(B24,[1]Sheet1!B$4:J$8446,6,0)</f>
        <v>97</v>
      </c>
      <c r="H24" s="34">
        <f>VLOOKUP(B24,[1]Sheet1!B$4:H$8446,7,0)</f>
        <v>97</v>
      </c>
      <c r="I24" s="35" t="str">
        <f t="shared" si="0"/>
        <v>Xuất sắc</v>
      </c>
      <c r="J24" s="34">
        <f>VLOOKUP(B24,[1]Sheet1!B$4:K$8446,9,0)</f>
        <v>97</v>
      </c>
      <c r="K24" s="35" t="str">
        <f t="shared" si="1"/>
        <v>Xuất sắc</v>
      </c>
    </row>
    <row r="25" spans="1:11" ht="15.75" x14ac:dyDescent="0.25">
      <c r="A25" s="5">
        <v>13</v>
      </c>
      <c r="B25" s="18" t="s">
        <v>918</v>
      </c>
      <c r="C25" s="17" t="s">
        <v>423</v>
      </c>
      <c r="D25" s="36">
        <v>38615</v>
      </c>
      <c r="E25" s="34">
        <f>VLOOKUP(B25,[1]Sheet1!B$4:L$8446,4,0)</f>
        <v>86</v>
      </c>
      <c r="F25" s="34">
        <f>VLOOKUP(B25,[1]Sheet1!B$4:F$8446,5,0)</f>
        <v>86</v>
      </c>
      <c r="G25" s="34">
        <f>VLOOKUP(B25,[1]Sheet1!B$4:J$8446,6,0)</f>
        <v>86</v>
      </c>
      <c r="H25" s="34">
        <f>VLOOKUP(B25,[1]Sheet1!B$4:H$8446,7,0)</f>
        <v>86</v>
      </c>
      <c r="I25" s="35" t="str">
        <f t="shared" si="0"/>
        <v>Tốt</v>
      </c>
      <c r="J25" s="34">
        <f>VLOOKUP(B25,[1]Sheet1!B$4:K$8446,9,0)</f>
        <v>86</v>
      </c>
      <c r="K25" s="35" t="str">
        <f t="shared" si="1"/>
        <v>Tốt</v>
      </c>
    </row>
    <row r="26" spans="1:11" ht="15.75" x14ac:dyDescent="0.25">
      <c r="A26" s="5">
        <v>14</v>
      </c>
      <c r="B26" s="18" t="s">
        <v>919</v>
      </c>
      <c r="C26" s="17" t="s">
        <v>424</v>
      </c>
      <c r="D26" s="36">
        <v>38357</v>
      </c>
      <c r="E26" s="34">
        <f>VLOOKUP(B26,[1]Sheet1!B$4:L$8446,4,0)</f>
        <v>80</v>
      </c>
      <c r="F26" s="34">
        <f>VLOOKUP(B26,[1]Sheet1!B$4:F$8446,5,0)</f>
        <v>79</v>
      </c>
      <c r="G26" s="34">
        <f>VLOOKUP(B26,[1]Sheet1!B$4:J$8446,6,0)</f>
        <v>79</v>
      </c>
      <c r="H26" s="34">
        <f>VLOOKUP(B26,[1]Sheet1!B$4:H$8446,7,0)</f>
        <v>79</v>
      </c>
      <c r="I26" s="35" t="str">
        <f t="shared" si="0"/>
        <v>Khá</v>
      </c>
      <c r="J26" s="34">
        <f>VLOOKUP(B26,[1]Sheet1!B$4:K$8446,9,0)</f>
        <v>79</v>
      </c>
      <c r="K26" s="35" t="str">
        <f t="shared" si="1"/>
        <v>Khá</v>
      </c>
    </row>
    <row r="27" spans="1:11" ht="15.75" x14ac:dyDescent="0.25">
      <c r="A27" s="5">
        <v>15</v>
      </c>
      <c r="B27" s="18" t="s">
        <v>920</v>
      </c>
      <c r="C27" s="17" t="s">
        <v>425</v>
      </c>
      <c r="D27" s="36">
        <v>38400</v>
      </c>
      <c r="E27" s="34">
        <f>VLOOKUP(B27,[1]Sheet1!B$4:L$8446,4,0)</f>
        <v>80</v>
      </c>
      <c r="F27" s="34">
        <f>VLOOKUP(B27,[1]Sheet1!B$4:F$8446,5,0)</f>
        <v>80</v>
      </c>
      <c r="G27" s="34">
        <f>VLOOKUP(B27,[1]Sheet1!B$4:J$8446,6,0)</f>
        <v>80</v>
      </c>
      <c r="H27" s="34">
        <f>VLOOKUP(B27,[1]Sheet1!B$4:H$8446,7,0)</f>
        <v>80</v>
      </c>
      <c r="I27" s="35" t="str">
        <f t="shared" si="0"/>
        <v>Tốt</v>
      </c>
      <c r="J27" s="34">
        <f>VLOOKUP(B27,[1]Sheet1!B$4:K$8446,9,0)</f>
        <v>80</v>
      </c>
      <c r="K27" s="35" t="str">
        <f t="shared" si="1"/>
        <v>Tốt</v>
      </c>
    </row>
    <row r="28" spans="1:11" ht="15.75" x14ac:dyDescent="0.25">
      <c r="A28" s="5">
        <v>16</v>
      </c>
      <c r="B28" s="18" t="s">
        <v>921</v>
      </c>
      <c r="C28" s="17" t="s">
        <v>209</v>
      </c>
      <c r="D28" s="36">
        <v>38484</v>
      </c>
      <c r="E28" s="34">
        <f>VLOOKUP(B28,[1]Sheet1!B$4:L$8446,4,0)</f>
        <v>75</v>
      </c>
      <c r="F28" s="34">
        <f>VLOOKUP(B28,[1]Sheet1!B$4:F$8446,5,0)</f>
        <v>76</v>
      </c>
      <c r="G28" s="34">
        <f>VLOOKUP(B28,[1]Sheet1!B$4:J$8446,6,0)</f>
        <v>76</v>
      </c>
      <c r="H28" s="34">
        <f>VLOOKUP(B28,[1]Sheet1!B$4:H$8446,7,0)</f>
        <v>76</v>
      </c>
      <c r="I28" s="35" t="str">
        <f t="shared" si="0"/>
        <v>Khá</v>
      </c>
      <c r="J28" s="34">
        <f>VLOOKUP(B28,[1]Sheet1!B$4:K$8446,9,0)</f>
        <v>76</v>
      </c>
      <c r="K28" s="35" t="str">
        <f t="shared" si="1"/>
        <v>Khá</v>
      </c>
    </row>
    <row r="29" spans="1:11" ht="15.75" x14ac:dyDescent="0.25">
      <c r="A29" s="5">
        <v>17</v>
      </c>
      <c r="B29" s="18" t="s">
        <v>922</v>
      </c>
      <c r="C29" s="17" t="s">
        <v>426</v>
      </c>
      <c r="D29" s="36">
        <v>38483</v>
      </c>
      <c r="E29" s="34">
        <f>VLOOKUP(B29,[1]Sheet1!B$4:L$8446,4,0)</f>
        <v>62</v>
      </c>
      <c r="F29" s="34">
        <f>VLOOKUP(B29,[1]Sheet1!B$4:F$8446,5,0)</f>
        <v>72</v>
      </c>
      <c r="G29" s="34">
        <f>VLOOKUP(B29,[1]Sheet1!B$4:J$8446,6,0)</f>
        <v>72</v>
      </c>
      <c r="H29" s="34">
        <f>VLOOKUP(B29,[1]Sheet1!B$4:H$8446,7,0)</f>
        <v>72</v>
      </c>
      <c r="I29" s="35" t="str">
        <f t="shared" si="0"/>
        <v>Khá</v>
      </c>
      <c r="J29" s="34">
        <f>VLOOKUP(B29,[1]Sheet1!B$4:K$8446,9,0)</f>
        <v>72</v>
      </c>
      <c r="K29" s="35" t="str">
        <f t="shared" si="1"/>
        <v>Khá</v>
      </c>
    </row>
    <row r="30" spans="1:11" ht="15.75" x14ac:dyDescent="0.25">
      <c r="A30" s="5">
        <v>18</v>
      </c>
      <c r="B30" s="18" t="s">
        <v>923</v>
      </c>
      <c r="C30" s="17" t="s">
        <v>427</v>
      </c>
      <c r="D30" s="36">
        <v>38399</v>
      </c>
      <c r="E30" s="34">
        <f>VLOOKUP(B30,[1]Sheet1!B$4:L$8446,4,0)</f>
        <v>90</v>
      </c>
      <c r="F30" s="34">
        <f>VLOOKUP(B30,[1]Sheet1!B$4:F$8446,5,0)</f>
        <v>86</v>
      </c>
      <c r="G30" s="34">
        <f>VLOOKUP(B30,[1]Sheet1!B$4:J$8446,6,0)</f>
        <v>86</v>
      </c>
      <c r="H30" s="34">
        <f>VLOOKUP(B30,[1]Sheet1!B$4:H$8446,7,0)</f>
        <v>86</v>
      </c>
      <c r="I30" s="35" t="str">
        <f t="shared" si="0"/>
        <v>Tốt</v>
      </c>
      <c r="J30" s="34">
        <f>VLOOKUP(B30,[1]Sheet1!B$4:K$8446,9,0)</f>
        <v>86</v>
      </c>
      <c r="K30" s="35" t="str">
        <f t="shared" si="1"/>
        <v>Tốt</v>
      </c>
    </row>
    <row r="31" spans="1:11" ht="15.75" x14ac:dyDescent="0.25">
      <c r="A31" s="5">
        <v>19</v>
      </c>
      <c r="B31" s="18" t="s">
        <v>924</v>
      </c>
      <c r="C31" s="17" t="s">
        <v>428</v>
      </c>
      <c r="D31" s="36">
        <v>38574</v>
      </c>
      <c r="E31" s="34">
        <f>VLOOKUP(B31,[1]Sheet1!B$4:L$8446,4,0)</f>
        <v>84</v>
      </c>
      <c r="F31" s="34">
        <f>VLOOKUP(B31,[1]Sheet1!B$4:F$8446,5,0)</f>
        <v>84</v>
      </c>
      <c r="G31" s="34">
        <f>VLOOKUP(B31,[1]Sheet1!B$4:J$8446,6,0)</f>
        <v>84</v>
      </c>
      <c r="H31" s="34">
        <f>VLOOKUP(B31,[1]Sheet1!B$4:H$8446,7,0)</f>
        <v>84</v>
      </c>
      <c r="I31" s="35" t="str">
        <f t="shared" si="0"/>
        <v>Tốt</v>
      </c>
      <c r="J31" s="34">
        <f>VLOOKUP(B31,[1]Sheet1!B$4:K$8446,9,0)</f>
        <v>84</v>
      </c>
      <c r="K31" s="35" t="str">
        <f t="shared" si="1"/>
        <v>Tốt</v>
      </c>
    </row>
    <row r="32" spans="1:11" ht="15.75" x14ac:dyDescent="0.25">
      <c r="A32" s="5">
        <v>20</v>
      </c>
      <c r="B32" s="18" t="s">
        <v>925</v>
      </c>
      <c r="C32" s="17" t="s">
        <v>429</v>
      </c>
      <c r="D32" s="36">
        <v>38420</v>
      </c>
      <c r="E32" s="34">
        <f>VLOOKUP(B32,[1]Sheet1!B$4:L$8446,4,0)</f>
        <v>85</v>
      </c>
      <c r="F32" s="34">
        <f>VLOOKUP(B32,[1]Sheet1!B$4:F$8446,5,0)</f>
        <v>79</v>
      </c>
      <c r="G32" s="34">
        <f>VLOOKUP(B32,[1]Sheet1!B$4:J$8446,6,0)</f>
        <v>79</v>
      </c>
      <c r="H32" s="34">
        <f>VLOOKUP(B32,[1]Sheet1!B$4:H$8446,7,0)</f>
        <v>79</v>
      </c>
      <c r="I32" s="35" t="str">
        <f t="shared" si="0"/>
        <v>Khá</v>
      </c>
      <c r="J32" s="34">
        <f>VLOOKUP(B32,[1]Sheet1!B$4:K$8446,9,0)</f>
        <v>79</v>
      </c>
      <c r="K32" s="35" t="str">
        <f t="shared" si="1"/>
        <v>Khá</v>
      </c>
    </row>
    <row r="33" spans="1:11" ht="15.75" x14ac:dyDescent="0.25">
      <c r="A33" s="5">
        <v>21</v>
      </c>
      <c r="B33" s="18" t="s">
        <v>926</v>
      </c>
      <c r="C33" s="17" t="s">
        <v>430</v>
      </c>
      <c r="D33" s="36">
        <v>38542</v>
      </c>
      <c r="E33" s="34">
        <f>VLOOKUP(B33,[1]Sheet1!B$4:L$8446,4,0)</f>
        <v>85</v>
      </c>
      <c r="F33" s="34">
        <f>VLOOKUP(B33,[1]Sheet1!B$4:F$8446,5,0)</f>
        <v>82</v>
      </c>
      <c r="G33" s="34">
        <f>VLOOKUP(B33,[1]Sheet1!B$4:J$8446,6,0)</f>
        <v>82</v>
      </c>
      <c r="H33" s="34">
        <f>VLOOKUP(B33,[1]Sheet1!B$4:H$8446,7,0)</f>
        <v>82</v>
      </c>
      <c r="I33" s="35" t="str">
        <f t="shared" si="0"/>
        <v>Tốt</v>
      </c>
      <c r="J33" s="34">
        <f>VLOOKUP(B33,[1]Sheet1!B$4:K$8446,9,0)</f>
        <v>82</v>
      </c>
      <c r="K33" s="35" t="str">
        <f t="shared" si="1"/>
        <v>Tốt</v>
      </c>
    </row>
    <row r="34" spans="1:11" ht="15.75" x14ac:dyDescent="0.25">
      <c r="A34" s="5">
        <v>22</v>
      </c>
      <c r="B34" s="18" t="s">
        <v>927</v>
      </c>
      <c r="C34" s="17" t="s">
        <v>262</v>
      </c>
      <c r="D34" s="36">
        <v>38509</v>
      </c>
      <c r="E34" s="34">
        <f>VLOOKUP(B34,[1]Sheet1!B$4:L$8446,4,0)</f>
        <v>90</v>
      </c>
      <c r="F34" s="34">
        <f>VLOOKUP(B34,[1]Sheet1!B$4:F$8446,5,0)</f>
        <v>86</v>
      </c>
      <c r="G34" s="34">
        <f>VLOOKUP(B34,[1]Sheet1!B$4:J$8446,6,0)</f>
        <v>86</v>
      </c>
      <c r="H34" s="34">
        <f>VLOOKUP(B34,[1]Sheet1!B$4:H$8446,7,0)</f>
        <v>86</v>
      </c>
      <c r="I34" s="35" t="str">
        <f t="shared" si="0"/>
        <v>Tốt</v>
      </c>
      <c r="J34" s="34">
        <f>VLOOKUP(B34,[1]Sheet1!B$4:K$8446,9,0)</f>
        <v>86</v>
      </c>
      <c r="K34" s="35" t="str">
        <f t="shared" si="1"/>
        <v>Tốt</v>
      </c>
    </row>
    <row r="35" spans="1:11" ht="15.75" x14ac:dyDescent="0.25">
      <c r="A35" s="5">
        <v>23</v>
      </c>
      <c r="B35" s="18" t="s">
        <v>928</v>
      </c>
      <c r="C35" s="17" t="s">
        <v>431</v>
      </c>
      <c r="D35" s="36">
        <v>38680</v>
      </c>
      <c r="E35" s="34">
        <f>VLOOKUP(B35,[1]Sheet1!B$4:L$8446,4,0)</f>
        <v>70</v>
      </c>
      <c r="F35" s="34">
        <f>VLOOKUP(B35,[1]Sheet1!B$4:F$8446,5,0)</f>
        <v>77</v>
      </c>
      <c r="G35" s="34">
        <f>VLOOKUP(B35,[1]Sheet1!B$4:J$8446,6,0)</f>
        <v>77</v>
      </c>
      <c r="H35" s="34">
        <f>VLOOKUP(B35,[1]Sheet1!B$4:H$8446,7,0)</f>
        <v>77</v>
      </c>
      <c r="I35" s="35" t="str">
        <f t="shared" si="0"/>
        <v>Khá</v>
      </c>
      <c r="J35" s="34">
        <f>VLOOKUP(B35,[1]Sheet1!B$4:K$8446,9,0)</f>
        <v>77</v>
      </c>
      <c r="K35" s="35" t="str">
        <f t="shared" si="1"/>
        <v>Khá</v>
      </c>
    </row>
    <row r="36" spans="1:11" ht="15.75" x14ac:dyDescent="0.25">
      <c r="A36" s="5">
        <v>24</v>
      </c>
      <c r="B36" s="18" t="s">
        <v>929</v>
      </c>
      <c r="C36" s="17" t="s">
        <v>432</v>
      </c>
      <c r="D36" s="36">
        <v>38705</v>
      </c>
      <c r="E36" s="34">
        <f>VLOOKUP(B36,[1]Sheet1!B$4:L$8446,4,0)</f>
        <v>100</v>
      </c>
      <c r="F36" s="34">
        <f>VLOOKUP(B36,[1]Sheet1!B$4:F$8446,5,0)</f>
        <v>95</v>
      </c>
      <c r="G36" s="34">
        <f>VLOOKUP(B36,[1]Sheet1!B$4:J$8446,6,0)</f>
        <v>95</v>
      </c>
      <c r="H36" s="34">
        <f>VLOOKUP(B36,[1]Sheet1!B$4:H$8446,7,0)</f>
        <v>95</v>
      </c>
      <c r="I36" s="35" t="str">
        <f t="shared" si="0"/>
        <v>Xuất sắc</v>
      </c>
      <c r="J36" s="34">
        <f>VLOOKUP(B36,[1]Sheet1!B$4:K$8446,9,0)</f>
        <v>95</v>
      </c>
      <c r="K36" s="35" t="str">
        <f t="shared" si="1"/>
        <v>Xuất sắc</v>
      </c>
    </row>
    <row r="37" spans="1:11" ht="15.75" x14ac:dyDescent="0.25">
      <c r="A37" s="5">
        <v>25</v>
      </c>
      <c r="B37" s="18" t="s">
        <v>930</v>
      </c>
      <c r="C37" s="17" t="s">
        <v>433</v>
      </c>
      <c r="D37" s="36">
        <v>38384</v>
      </c>
      <c r="E37" s="34">
        <f>VLOOKUP(B37,[1]Sheet1!B$4:L$8446,4,0)</f>
        <v>80</v>
      </c>
      <c r="F37" s="34">
        <f>VLOOKUP(B37,[1]Sheet1!B$4:F$8446,5,0)</f>
        <v>96</v>
      </c>
      <c r="G37" s="34">
        <f>VLOOKUP(B37,[1]Sheet1!B$4:J$8446,6,0)</f>
        <v>96</v>
      </c>
      <c r="H37" s="34">
        <f>VLOOKUP(B37,[1]Sheet1!B$4:H$8446,7,0)</f>
        <v>96</v>
      </c>
      <c r="I37" s="35" t="str">
        <f t="shared" si="0"/>
        <v>Xuất sắc</v>
      </c>
      <c r="J37" s="34">
        <f>VLOOKUP(B37,[1]Sheet1!B$4:K$8446,9,0)</f>
        <v>96</v>
      </c>
      <c r="K37" s="35" t="str">
        <f t="shared" si="1"/>
        <v>Xuất sắc</v>
      </c>
    </row>
    <row r="38" spans="1:11" ht="15.75" x14ac:dyDescent="0.25">
      <c r="A38" s="5">
        <v>26</v>
      </c>
      <c r="B38" s="18" t="s">
        <v>931</v>
      </c>
      <c r="C38" s="17" t="s">
        <v>434</v>
      </c>
      <c r="D38" s="36">
        <v>38410</v>
      </c>
      <c r="E38" s="34">
        <f>VLOOKUP(B38,[1]Sheet1!B$4:L$8446,4,0)</f>
        <v>82</v>
      </c>
      <c r="F38" s="34">
        <f>VLOOKUP(B38,[1]Sheet1!B$4:F$8446,5,0)</f>
        <v>84</v>
      </c>
      <c r="G38" s="34">
        <f>VLOOKUP(B38,[1]Sheet1!B$4:J$8446,6,0)</f>
        <v>84</v>
      </c>
      <c r="H38" s="34">
        <f>VLOOKUP(B38,[1]Sheet1!B$4:H$8446,7,0)</f>
        <v>84</v>
      </c>
      <c r="I38" s="35" t="str">
        <f t="shared" si="0"/>
        <v>Tốt</v>
      </c>
      <c r="J38" s="34">
        <f>VLOOKUP(B38,[1]Sheet1!B$4:K$8446,9,0)</f>
        <v>84</v>
      </c>
      <c r="K38" s="35" t="str">
        <f t="shared" si="1"/>
        <v>Tốt</v>
      </c>
    </row>
    <row r="39" spans="1:11" ht="15.75" x14ac:dyDescent="0.25">
      <c r="A39" s="5">
        <v>27</v>
      </c>
      <c r="B39" s="18" t="s">
        <v>932</v>
      </c>
      <c r="C39" s="17" t="s">
        <v>435</v>
      </c>
      <c r="D39" s="36">
        <v>38500</v>
      </c>
      <c r="E39" s="34">
        <f>VLOOKUP(B39,[1]Sheet1!B$4:L$8446,4,0)</f>
        <v>82</v>
      </c>
      <c r="F39" s="34">
        <f>VLOOKUP(B39,[1]Sheet1!B$4:F$8446,5,0)</f>
        <v>86</v>
      </c>
      <c r="G39" s="34">
        <f>VLOOKUP(B39,[1]Sheet1!B$4:J$8446,6,0)</f>
        <v>86</v>
      </c>
      <c r="H39" s="34">
        <f>VLOOKUP(B39,[1]Sheet1!B$4:H$8446,7,0)</f>
        <v>86</v>
      </c>
      <c r="I39" s="35" t="str">
        <f t="shared" si="0"/>
        <v>Tốt</v>
      </c>
      <c r="J39" s="34">
        <f>VLOOKUP(B39,[1]Sheet1!B$4:K$8446,9,0)</f>
        <v>86</v>
      </c>
      <c r="K39" s="35" t="str">
        <f t="shared" si="1"/>
        <v>Tốt</v>
      </c>
    </row>
    <row r="40" spans="1:11" ht="15.75" x14ac:dyDescent="0.25">
      <c r="A40" s="5">
        <v>28</v>
      </c>
      <c r="B40" s="18" t="s">
        <v>933</v>
      </c>
      <c r="C40" s="17" t="s">
        <v>436</v>
      </c>
      <c r="D40" s="36">
        <v>38460</v>
      </c>
      <c r="E40" s="34">
        <f>VLOOKUP(B40,[1]Sheet1!B$4:L$8446,4,0)</f>
        <v>86</v>
      </c>
      <c r="F40" s="34">
        <f>VLOOKUP(B40,[1]Sheet1!B$4:F$8446,5,0)</f>
        <v>86</v>
      </c>
      <c r="G40" s="34">
        <f>VLOOKUP(B40,[1]Sheet1!B$4:J$8446,6,0)</f>
        <v>86</v>
      </c>
      <c r="H40" s="34">
        <f>VLOOKUP(B40,[1]Sheet1!B$4:H$8446,7,0)</f>
        <v>86</v>
      </c>
      <c r="I40" s="35" t="str">
        <f t="shared" si="0"/>
        <v>Tốt</v>
      </c>
      <c r="J40" s="34">
        <f>VLOOKUP(B40,[1]Sheet1!B$4:K$8446,9,0)</f>
        <v>86</v>
      </c>
      <c r="K40" s="35" t="str">
        <f t="shared" si="1"/>
        <v>Tốt</v>
      </c>
    </row>
    <row r="41" spans="1:11" ht="15.75" x14ac:dyDescent="0.25">
      <c r="A41" s="5">
        <v>29</v>
      </c>
      <c r="B41" s="18" t="s">
        <v>934</v>
      </c>
      <c r="C41" s="17" t="s">
        <v>437</v>
      </c>
      <c r="D41" s="36">
        <v>38662</v>
      </c>
      <c r="E41" s="34">
        <f>VLOOKUP(B41,[1]Sheet1!B$4:L$8446,4,0)</f>
        <v>70</v>
      </c>
      <c r="F41" s="34">
        <f>VLOOKUP(B41,[1]Sheet1!B$4:F$8446,5,0)</f>
        <v>82</v>
      </c>
      <c r="G41" s="34">
        <f>VLOOKUP(B41,[1]Sheet1!B$4:J$8446,6,0)</f>
        <v>82</v>
      </c>
      <c r="H41" s="34">
        <f>VLOOKUP(B41,[1]Sheet1!B$4:H$8446,7,0)</f>
        <v>82</v>
      </c>
      <c r="I41" s="35" t="str">
        <f t="shared" si="0"/>
        <v>Tốt</v>
      </c>
      <c r="J41" s="34">
        <f>VLOOKUP(B41,[1]Sheet1!B$4:K$8446,9,0)</f>
        <v>82</v>
      </c>
      <c r="K41" s="35" t="str">
        <f t="shared" si="1"/>
        <v>Tốt</v>
      </c>
    </row>
    <row r="42" spans="1:11" ht="15.75" x14ac:dyDescent="0.25">
      <c r="A42" s="5">
        <v>30</v>
      </c>
      <c r="B42" s="18" t="s">
        <v>935</v>
      </c>
      <c r="C42" s="17" t="s">
        <v>438</v>
      </c>
      <c r="D42" s="36">
        <v>38599</v>
      </c>
      <c r="E42" s="34">
        <f>VLOOKUP(B42,[1]Sheet1!B$4:L$8446,4,0)</f>
        <v>0</v>
      </c>
      <c r="F42" s="34">
        <f>VLOOKUP(B42,[1]Sheet1!B$4:F$8446,5,0)</f>
        <v>0</v>
      </c>
      <c r="G42" s="34">
        <f>VLOOKUP(B42,[1]Sheet1!B$4:J$8446,6,0)</f>
        <v>0</v>
      </c>
      <c r="H42" s="34">
        <f>VLOOKUP(B42,[1]Sheet1!B$4:H$8446,7,0)</f>
        <v>0</v>
      </c>
      <c r="I42" s="35" t="str">
        <f t="shared" si="0"/>
        <v>Kém</v>
      </c>
      <c r="J42" s="34">
        <f>VLOOKUP(B42,[1]Sheet1!B$4:K$8446,9,0)</f>
        <v>0</v>
      </c>
      <c r="K42" s="35" t="str">
        <f t="shared" si="1"/>
        <v>Kém</v>
      </c>
    </row>
    <row r="43" spans="1:11" ht="15.75" x14ac:dyDescent="0.25">
      <c r="A43" s="5">
        <v>31</v>
      </c>
      <c r="B43" s="18" t="s">
        <v>936</v>
      </c>
      <c r="C43" s="17" t="s">
        <v>439</v>
      </c>
      <c r="D43" s="36">
        <v>38414</v>
      </c>
      <c r="E43" s="34">
        <f>VLOOKUP(B43,[1]Sheet1!B$4:L$8446,4,0)</f>
        <v>69</v>
      </c>
      <c r="F43" s="34">
        <f>VLOOKUP(B43,[1]Sheet1!B$4:F$8446,5,0)</f>
        <v>72</v>
      </c>
      <c r="G43" s="34">
        <f>VLOOKUP(B43,[1]Sheet1!B$4:J$8446,6,0)</f>
        <v>72</v>
      </c>
      <c r="H43" s="34">
        <f>VLOOKUP(B43,[1]Sheet1!B$4:H$8446,7,0)</f>
        <v>72</v>
      </c>
      <c r="I43" s="35" t="str">
        <f t="shared" si="0"/>
        <v>Khá</v>
      </c>
      <c r="J43" s="34">
        <f>VLOOKUP(B43,[1]Sheet1!B$4:K$8446,9,0)</f>
        <v>72</v>
      </c>
      <c r="K43" s="35" t="str">
        <f t="shared" si="1"/>
        <v>Khá</v>
      </c>
    </row>
    <row r="44" spans="1:11" ht="15.75" x14ac:dyDescent="0.25">
      <c r="A44" s="5">
        <v>32</v>
      </c>
      <c r="B44" s="18" t="s">
        <v>937</v>
      </c>
      <c r="C44" s="17" t="s">
        <v>440</v>
      </c>
      <c r="D44" s="36">
        <v>38572</v>
      </c>
      <c r="E44" s="34">
        <f>VLOOKUP(B44,[1]Sheet1!B$4:L$8446,4,0)</f>
        <v>81</v>
      </c>
      <c r="F44" s="34">
        <f>VLOOKUP(B44,[1]Sheet1!B$4:F$8446,5,0)</f>
        <v>83</v>
      </c>
      <c r="G44" s="34">
        <f>VLOOKUP(B44,[1]Sheet1!B$4:J$8446,6,0)</f>
        <v>83</v>
      </c>
      <c r="H44" s="34">
        <f>VLOOKUP(B44,[1]Sheet1!B$4:H$8446,7,0)</f>
        <v>83</v>
      </c>
      <c r="I44" s="35" t="str">
        <f t="shared" si="0"/>
        <v>Tốt</v>
      </c>
      <c r="J44" s="34">
        <f>VLOOKUP(B44,[1]Sheet1!B$4:K$8446,9,0)</f>
        <v>83</v>
      </c>
      <c r="K44" s="35" t="str">
        <f t="shared" si="1"/>
        <v>Tốt</v>
      </c>
    </row>
    <row r="45" spans="1:11" ht="15.75" x14ac:dyDescent="0.25">
      <c r="A45" s="5">
        <v>33</v>
      </c>
      <c r="B45" s="18" t="s">
        <v>938</v>
      </c>
      <c r="C45" s="17" t="s">
        <v>441</v>
      </c>
      <c r="D45" s="36">
        <v>38459</v>
      </c>
      <c r="E45" s="34">
        <f>VLOOKUP(B45,[1]Sheet1!B$4:L$8446,4,0)</f>
        <v>84</v>
      </c>
      <c r="F45" s="34">
        <f>VLOOKUP(B45,[1]Sheet1!B$4:F$8446,5,0)</f>
        <v>86</v>
      </c>
      <c r="G45" s="34">
        <f>VLOOKUP(B45,[1]Sheet1!B$4:J$8446,6,0)</f>
        <v>86</v>
      </c>
      <c r="H45" s="34">
        <f>VLOOKUP(B45,[1]Sheet1!B$4:H$8446,7,0)</f>
        <v>86</v>
      </c>
      <c r="I45" s="35" t="str">
        <f t="shared" si="0"/>
        <v>Tốt</v>
      </c>
      <c r="J45" s="34">
        <f>VLOOKUP(B45,[1]Sheet1!B$4:K$8446,9,0)</f>
        <v>86</v>
      </c>
      <c r="K45" s="35" t="str">
        <f t="shared" si="1"/>
        <v>Tốt</v>
      </c>
    </row>
    <row r="46" spans="1:11" ht="15.75" x14ac:dyDescent="0.25">
      <c r="A46" s="5">
        <v>34</v>
      </c>
      <c r="B46" s="18" t="s">
        <v>939</v>
      </c>
      <c r="C46" s="17" t="s">
        <v>445</v>
      </c>
      <c r="D46" s="36">
        <v>38658</v>
      </c>
      <c r="E46" s="34">
        <f>VLOOKUP(B46,[1]Sheet1!B$4:L$8446,4,0)</f>
        <v>85</v>
      </c>
      <c r="F46" s="34">
        <f>VLOOKUP(B46,[1]Sheet1!B$4:F$8446,5,0)</f>
        <v>86</v>
      </c>
      <c r="G46" s="34">
        <f>VLOOKUP(B46,[1]Sheet1!B$4:J$8446,6,0)</f>
        <v>86</v>
      </c>
      <c r="H46" s="34">
        <f>VLOOKUP(B46,[1]Sheet1!B$4:H$8446,7,0)</f>
        <v>86</v>
      </c>
      <c r="I46" s="35" t="str">
        <f t="shared" si="0"/>
        <v>Tốt</v>
      </c>
      <c r="J46" s="34">
        <f>VLOOKUP(B46,[1]Sheet1!B$4:K$8446,9,0)</f>
        <v>86</v>
      </c>
      <c r="K46" s="35" t="str">
        <f t="shared" si="1"/>
        <v>Tốt</v>
      </c>
    </row>
    <row r="47" spans="1:11" ht="15.75" x14ac:dyDescent="0.25">
      <c r="A47" s="5">
        <v>35</v>
      </c>
      <c r="B47" s="18" t="s">
        <v>940</v>
      </c>
      <c r="C47" s="17" t="s">
        <v>442</v>
      </c>
      <c r="D47" s="36">
        <v>38429</v>
      </c>
      <c r="E47" s="34">
        <f>VLOOKUP(B47,[1]Sheet1!B$4:L$8446,4,0)</f>
        <v>92</v>
      </c>
      <c r="F47" s="34">
        <f>VLOOKUP(B47,[1]Sheet1!B$4:F$8446,5,0)</f>
        <v>92</v>
      </c>
      <c r="G47" s="34">
        <f>VLOOKUP(B47,[1]Sheet1!B$4:J$8446,6,0)</f>
        <v>92</v>
      </c>
      <c r="H47" s="34">
        <f>VLOOKUP(B47,[1]Sheet1!B$4:H$8446,7,0)</f>
        <v>92</v>
      </c>
      <c r="I47" s="35" t="str">
        <f t="shared" si="0"/>
        <v>Xuất sắc</v>
      </c>
      <c r="J47" s="34">
        <f>VLOOKUP(B47,[1]Sheet1!B$4:K$8446,9,0)</f>
        <v>92</v>
      </c>
      <c r="K47" s="35" t="str">
        <f t="shared" si="1"/>
        <v>Xuất sắc</v>
      </c>
    </row>
    <row r="48" spans="1:11" ht="15.75" x14ac:dyDescent="0.25">
      <c r="A48" s="5">
        <v>36</v>
      </c>
      <c r="B48" s="18" t="s">
        <v>941</v>
      </c>
      <c r="C48" s="17" t="s">
        <v>443</v>
      </c>
      <c r="D48" s="36">
        <v>38570</v>
      </c>
      <c r="E48" s="34">
        <f>VLOOKUP(B48,[1]Sheet1!B$4:L$8446,4,0)</f>
        <v>92</v>
      </c>
      <c r="F48" s="34">
        <f>VLOOKUP(B48,[1]Sheet1!B$4:F$8446,5,0)</f>
        <v>96</v>
      </c>
      <c r="G48" s="34">
        <f>VLOOKUP(B48,[1]Sheet1!B$4:J$8446,6,0)</f>
        <v>96</v>
      </c>
      <c r="H48" s="34">
        <f>VLOOKUP(B48,[1]Sheet1!B$4:H$8446,7,0)</f>
        <v>96</v>
      </c>
      <c r="I48" s="35" t="str">
        <f t="shared" si="0"/>
        <v>Xuất sắc</v>
      </c>
      <c r="J48" s="34">
        <f>VLOOKUP(B48,[1]Sheet1!B$4:K$8446,9,0)</f>
        <v>96</v>
      </c>
      <c r="K48" s="35" t="str">
        <f t="shared" si="1"/>
        <v>Xuất sắc</v>
      </c>
    </row>
    <row r="49" spans="1:11" ht="15.75" x14ac:dyDescent="0.25">
      <c r="A49" s="5">
        <v>37</v>
      </c>
      <c r="B49" s="18" t="s">
        <v>942</v>
      </c>
      <c r="C49" s="17" t="s">
        <v>444</v>
      </c>
      <c r="D49" s="36">
        <v>38517</v>
      </c>
      <c r="E49" s="34">
        <f>VLOOKUP(B49,[1]Sheet1!B$4:L$8446,4,0)</f>
        <v>70</v>
      </c>
      <c r="F49" s="34">
        <f>VLOOKUP(B49,[1]Sheet1!B$4:F$8446,5,0)</f>
        <v>86</v>
      </c>
      <c r="G49" s="34">
        <f>VLOOKUP(B49,[1]Sheet1!B$4:J$8446,6,0)</f>
        <v>86</v>
      </c>
      <c r="H49" s="34">
        <f>VLOOKUP(B49,[1]Sheet1!B$4:H$8446,7,0)</f>
        <v>86</v>
      </c>
      <c r="I49" s="35" t="str">
        <f t="shared" si="0"/>
        <v>Tốt</v>
      </c>
      <c r="J49" s="34">
        <f>VLOOKUP(B49,[1]Sheet1!B$4:K$8446,9,0)</f>
        <v>86</v>
      </c>
      <c r="K49" s="35" t="str">
        <f t="shared" si="1"/>
        <v>Tốt</v>
      </c>
    </row>
    <row r="50" spans="1:11" ht="15.75" x14ac:dyDescent="0.25">
      <c r="A50" s="5">
        <v>38</v>
      </c>
      <c r="B50" s="18" t="s">
        <v>943</v>
      </c>
      <c r="C50" s="17" t="s">
        <v>446</v>
      </c>
      <c r="D50" s="36">
        <v>38682</v>
      </c>
      <c r="E50" s="34">
        <f>VLOOKUP(B50,[1]Sheet1!B$4:L$8446,4,0)</f>
        <v>79</v>
      </c>
      <c r="F50" s="34">
        <f>VLOOKUP(B50,[1]Sheet1!B$4:F$8446,5,0)</f>
        <v>81</v>
      </c>
      <c r="G50" s="34">
        <f>VLOOKUP(B50,[1]Sheet1!B$4:J$8446,6,0)</f>
        <v>81</v>
      </c>
      <c r="H50" s="34">
        <f>VLOOKUP(B50,[1]Sheet1!B$4:H$8446,7,0)</f>
        <v>81</v>
      </c>
      <c r="I50" s="35" t="str">
        <f t="shared" si="0"/>
        <v>Tốt</v>
      </c>
      <c r="J50" s="34">
        <f>VLOOKUP(B50,[1]Sheet1!B$4:K$8446,9,0)</f>
        <v>81</v>
      </c>
      <c r="K50" s="35" t="str">
        <f t="shared" si="1"/>
        <v>Tốt</v>
      </c>
    </row>
    <row r="52" spans="1:11" x14ac:dyDescent="0.25">
      <c r="A52" s="41" t="s">
        <v>944</v>
      </c>
      <c r="B52" s="41"/>
      <c r="C52" s="41"/>
      <c r="D52" s="41"/>
    </row>
  </sheetData>
  <mergeCells count="19">
    <mergeCell ref="E10:E12"/>
    <mergeCell ref="F10:F12"/>
    <mergeCell ref="G10:G12"/>
    <mergeCell ref="A6:K6"/>
    <mergeCell ref="A52:D5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D41B-2523-46F7-B7D9-64C754A7BE87}">
  <dimension ref="A1:K57"/>
  <sheetViews>
    <sheetView workbookViewId="0">
      <selection activeCell="N29" sqref="N29"/>
    </sheetView>
  </sheetViews>
  <sheetFormatPr defaultColWidth="17.125" defaultRowHeight="15" x14ac:dyDescent="0.25"/>
  <cols>
    <col min="1" max="1" width="4.75" style="30" bestFit="1" customWidth="1"/>
    <col min="2" max="2" width="8.875" style="30" bestFit="1" customWidth="1"/>
    <col min="3" max="3" width="24" style="31" customWidth="1"/>
    <col min="4" max="4" width="9.875" style="31" bestFit="1" customWidth="1"/>
    <col min="5" max="5" width="6.875" style="30" bestFit="1" customWidth="1"/>
    <col min="6" max="6" width="5.375" style="30" bestFit="1" customWidth="1"/>
    <col min="7" max="7" width="7.125" style="30" customWidth="1"/>
    <col min="8" max="8" width="5.375" style="30" bestFit="1" customWidth="1"/>
    <col min="9" max="9" width="8.875" style="31" bestFit="1" customWidth="1"/>
    <col min="10" max="10" width="5.375" style="30" bestFit="1" customWidth="1"/>
    <col min="11" max="11" width="8.875" style="31" bestFit="1" customWidth="1"/>
    <col min="12" max="16384" width="17.125" style="31"/>
  </cols>
  <sheetData>
    <row r="1" spans="1:11" ht="16.5" x14ac:dyDescent="0.25">
      <c r="A1" s="50" t="s">
        <v>0</v>
      </c>
      <c r="B1" s="50"/>
      <c r="C1" s="50"/>
      <c r="D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D2" s="52"/>
      <c r="G2" s="51" t="s">
        <v>3</v>
      </c>
      <c r="H2" s="51"/>
      <c r="I2" s="51"/>
      <c r="J2" s="51"/>
      <c r="K2" s="51"/>
    </row>
    <row r="3" spans="1:11" ht="16.5" x14ac:dyDescent="0.25">
      <c r="A3" s="6"/>
    </row>
    <row r="5" spans="1:11" ht="19.5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9.5" x14ac:dyDescent="0.25">
      <c r="A6" s="53" t="s">
        <v>904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9.5" x14ac:dyDescent="0.2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5.75" x14ac:dyDescent="0.25">
      <c r="A10" s="55" t="s">
        <v>5</v>
      </c>
      <c r="B10" s="56" t="s">
        <v>6</v>
      </c>
      <c r="C10" s="56" t="s">
        <v>7</v>
      </c>
      <c r="D10" s="56" t="s">
        <v>8</v>
      </c>
      <c r="E10" s="47" t="s">
        <v>622</v>
      </c>
      <c r="F10" s="47" t="s">
        <v>623</v>
      </c>
      <c r="G10" s="47" t="s">
        <v>624</v>
      </c>
      <c r="H10" s="56" t="s">
        <v>10</v>
      </c>
      <c r="I10" s="56"/>
      <c r="J10" s="56" t="s">
        <v>10</v>
      </c>
      <c r="K10" s="56"/>
    </row>
    <row r="11" spans="1:11" ht="15.75" x14ac:dyDescent="0.25">
      <c r="A11" s="55"/>
      <c r="B11" s="56"/>
      <c r="C11" s="56"/>
      <c r="D11" s="56"/>
      <c r="E11" s="48"/>
      <c r="F11" s="48"/>
      <c r="G11" s="48"/>
      <c r="H11" s="56" t="s">
        <v>11</v>
      </c>
      <c r="I11" s="56"/>
      <c r="J11" s="56" t="s">
        <v>26</v>
      </c>
      <c r="K11" s="56"/>
    </row>
    <row r="12" spans="1:11" ht="15.75" x14ac:dyDescent="0.25">
      <c r="A12" s="55"/>
      <c r="B12" s="56"/>
      <c r="C12" s="56"/>
      <c r="D12" s="56"/>
      <c r="E12" s="49"/>
      <c r="F12" s="49"/>
      <c r="G12" s="49"/>
      <c r="H12" s="14" t="s">
        <v>9</v>
      </c>
      <c r="I12" s="14" t="s">
        <v>12</v>
      </c>
      <c r="J12" s="14" t="s">
        <v>9</v>
      </c>
      <c r="K12" s="14" t="s">
        <v>12</v>
      </c>
    </row>
    <row r="13" spans="1:11" ht="15.75" x14ac:dyDescent="0.25">
      <c r="A13" s="32">
        <v>1</v>
      </c>
      <c r="B13" s="18" t="s">
        <v>945</v>
      </c>
      <c r="C13" s="17" t="s">
        <v>371</v>
      </c>
      <c r="D13" s="36">
        <v>38563</v>
      </c>
      <c r="E13" s="34">
        <f>VLOOKUP(B13,[1]Sheet1!B$4:L$8446,4,0)</f>
        <v>90</v>
      </c>
      <c r="F13" s="34">
        <f>VLOOKUP(B13,[1]Sheet1!B$4:F$8446,5,0)</f>
        <v>90</v>
      </c>
      <c r="G13" s="34">
        <f>VLOOKUP(B13,[1]Sheet1!B$4:J$8446,6,0)</f>
        <v>90</v>
      </c>
      <c r="H13" s="34">
        <f>VLOOKUP(B13,[1]Sheet1!B$4:H$8446,7,0)</f>
        <v>90</v>
      </c>
      <c r="I13" s="35" t="str">
        <f t="shared" ref="I13:I55" si="0">IF(H13&gt;=90,"Xuất sắc",IF(H13&gt;=80,"Tốt", IF(H13&gt;=65,"Khá",IF(H13&gt;=50,"Trung bình", IF(H13&gt;=35, "Yếu", "Kém")))))</f>
        <v>Xuất sắc</v>
      </c>
      <c r="J13" s="34">
        <f>VLOOKUP(B13,[1]Sheet1!B$4:K$8446,9,0)</f>
        <v>90</v>
      </c>
      <c r="K13" s="35" t="str">
        <f t="shared" ref="K13:K55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32">
        <v>2</v>
      </c>
      <c r="B14" s="18" t="s">
        <v>946</v>
      </c>
      <c r="C14" s="17" t="s">
        <v>372</v>
      </c>
      <c r="D14" s="36">
        <v>38358</v>
      </c>
      <c r="E14" s="34">
        <f>VLOOKUP(B14,[1]Sheet1!B$4:L$8446,4,0)</f>
        <v>70</v>
      </c>
      <c r="F14" s="34">
        <f>VLOOKUP(B14,[1]Sheet1!B$4:F$8446,5,0)</f>
        <v>65</v>
      </c>
      <c r="G14" s="34">
        <f>VLOOKUP(B14,[1]Sheet1!B$4:J$8446,6,0)</f>
        <v>65</v>
      </c>
      <c r="H14" s="34">
        <f>VLOOKUP(B14,[1]Sheet1!B$4:H$8446,7,0)</f>
        <v>65</v>
      </c>
      <c r="I14" s="35" t="str">
        <f t="shared" si="0"/>
        <v>Khá</v>
      </c>
      <c r="J14" s="34">
        <v>65</v>
      </c>
      <c r="K14" s="35" t="str">
        <f t="shared" si="1"/>
        <v>Khá</v>
      </c>
    </row>
    <row r="15" spans="1:11" ht="15.75" x14ac:dyDescent="0.25">
      <c r="A15" s="32">
        <v>3</v>
      </c>
      <c r="B15" s="18" t="s">
        <v>947</v>
      </c>
      <c r="C15" s="17" t="s">
        <v>373</v>
      </c>
      <c r="D15" s="36">
        <v>38592</v>
      </c>
      <c r="E15" s="34">
        <f>VLOOKUP(B15,[1]Sheet1!B$4:L$8446,4,0)</f>
        <v>80</v>
      </c>
      <c r="F15" s="34">
        <f>VLOOKUP(B15,[1]Sheet1!B$4:F$8446,5,0)</f>
        <v>65</v>
      </c>
      <c r="G15" s="34">
        <f>VLOOKUP(B15,[1]Sheet1!B$4:J$8446,6,0)</f>
        <v>65</v>
      </c>
      <c r="H15" s="34">
        <f>VLOOKUP(B15,[1]Sheet1!B$4:H$8446,7,0)</f>
        <v>65</v>
      </c>
      <c r="I15" s="35" t="str">
        <f t="shared" si="0"/>
        <v>Khá</v>
      </c>
      <c r="J15" s="34">
        <f>VLOOKUP(B15,[1]Sheet1!B$4:K$8446,9,0)</f>
        <v>65</v>
      </c>
      <c r="K15" s="35" t="str">
        <f t="shared" si="1"/>
        <v>Khá</v>
      </c>
    </row>
    <row r="16" spans="1:11" ht="15.75" x14ac:dyDescent="0.25">
      <c r="A16" s="32">
        <v>4</v>
      </c>
      <c r="B16" s="18" t="s">
        <v>948</v>
      </c>
      <c r="C16" s="17" t="s">
        <v>374</v>
      </c>
      <c r="D16" s="36">
        <v>38440</v>
      </c>
      <c r="E16" s="34">
        <f>VLOOKUP(B16,[1]Sheet1!B$4:L$8446,4,0)</f>
        <v>65</v>
      </c>
      <c r="F16" s="34">
        <f>VLOOKUP(B16,[1]Sheet1!B$4:F$8446,5,0)</f>
        <v>65</v>
      </c>
      <c r="G16" s="34">
        <f>VLOOKUP(B16,[1]Sheet1!B$4:J$8446,6,0)</f>
        <v>65</v>
      </c>
      <c r="H16" s="34">
        <f>VLOOKUP(B16,[1]Sheet1!B$4:H$8446,7,0)</f>
        <v>65</v>
      </c>
      <c r="I16" s="35" t="str">
        <f t="shared" si="0"/>
        <v>Khá</v>
      </c>
      <c r="J16" s="34">
        <f>VLOOKUP(B16,[1]Sheet1!B$4:K$8446,9,0)</f>
        <v>65</v>
      </c>
      <c r="K16" s="35" t="str">
        <f t="shared" si="1"/>
        <v>Khá</v>
      </c>
    </row>
    <row r="17" spans="1:11" ht="15.75" x14ac:dyDescent="0.25">
      <c r="A17" s="32">
        <v>5</v>
      </c>
      <c r="B17" s="18" t="s">
        <v>949</v>
      </c>
      <c r="C17" s="17" t="s">
        <v>375</v>
      </c>
      <c r="D17" s="36">
        <v>38479</v>
      </c>
      <c r="E17" s="34">
        <f>VLOOKUP(B17,[1]Sheet1!B$4:L$8446,4,0)</f>
        <v>75</v>
      </c>
      <c r="F17" s="34">
        <f>VLOOKUP(B17,[1]Sheet1!B$4:F$8446,5,0)</f>
        <v>70</v>
      </c>
      <c r="G17" s="34">
        <f>VLOOKUP(B17,[1]Sheet1!B$4:J$8446,6,0)</f>
        <v>70</v>
      </c>
      <c r="H17" s="34">
        <f>VLOOKUP(B17,[1]Sheet1!B$4:H$8446,7,0)</f>
        <v>70</v>
      </c>
      <c r="I17" s="35" t="str">
        <f t="shared" si="0"/>
        <v>Khá</v>
      </c>
      <c r="J17" s="34">
        <f>VLOOKUP(B17,[1]Sheet1!B$4:K$8446,9,0)</f>
        <v>70</v>
      </c>
      <c r="K17" s="35" t="str">
        <f t="shared" si="1"/>
        <v>Khá</v>
      </c>
    </row>
    <row r="18" spans="1:11" ht="15.75" x14ac:dyDescent="0.25">
      <c r="A18" s="32">
        <v>6</v>
      </c>
      <c r="B18" s="18" t="s">
        <v>950</v>
      </c>
      <c r="C18" s="17" t="s">
        <v>376</v>
      </c>
      <c r="D18" s="36">
        <v>38597</v>
      </c>
      <c r="E18" s="34">
        <f>VLOOKUP(B18,[1]Sheet1!B$4:L$8446,4,0)</f>
        <v>61</v>
      </c>
      <c r="F18" s="34">
        <f>VLOOKUP(B18,[1]Sheet1!B$4:F$8446,5,0)</f>
        <v>61</v>
      </c>
      <c r="G18" s="34">
        <f>VLOOKUP(B18,[1]Sheet1!B$4:J$8446,6,0)</f>
        <v>61</v>
      </c>
      <c r="H18" s="34">
        <f>VLOOKUP(B18,[1]Sheet1!B$4:H$8446,7,0)</f>
        <v>61</v>
      </c>
      <c r="I18" s="35" t="str">
        <f t="shared" si="0"/>
        <v>Trung bình</v>
      </c>
      <c r="J18" s="34">
        <f>VLOOKUP(B18,[1]Sheet1!B$4:K$8446,9,0)</f>
        <v>61</v>
      </c>
      <c r="K18" s="35" t="str">
        <f t="shared" si="1"/>
        <v>Trung bình</v>
      </c>
    </row>
    <row r="19" spans="1:11" ht="15.75" x14ac:dyDescent="0.25">
      <c r="A19" s="32">
        <v>7</v>
      </c>
      <c r="B19" s="18" t="s">
        <v>951</v>
      </c>
      <c r="C19" s="17" t="s">
        <v>379</v>
      </c>
      <c r="D19" s="36">
        <v>38499</v>
      </c>
      <c r="E19" s="34">
        <f>VLOOKUP(B19,[1]Sheet1!B$4:L$8446,4,0)</f>
        <v>78</v>
      </c>
      <c r="F19" s="34">
        <f>VLOOKUP(B19,[1]Sheet1!B$4:F$8446,5,0)</f>
        <v>58</v>
      </c>
      <c r="G19" s="34">
        <f>VLOOKUP(B19,[1]Sheet1!B$4:J$8446,6,0)</f>
        <v>58</v>
      </c>
      <c r="H19" s="34">
        <f>VLOOKUP(B19,[1]Sheet1!B$4:H$8446,7,0)</f>
        <v>58</v>
      </c>
      <c r="I19" s="35" t="str">
        <f t="shared" si="0"/>
        <v>Trung bình</v>
      </c>
      <c r="J19" s="34">
        <f>VLOOKUP(B19,[1]Sheet1!B$4:K$8446,9,0)</f>
        <v>58</v>
      </c>
      <c r="K19" s="35" t="str">
        <f t="shared" si="1"/>
        <v>Trung bình</v>
      </c>
    </row>
    <row r="20" spans="1:11" ht="15.75" x14ac:dyDescent="0.25">
      <c r="A20" s="32">
        <v>8</v>
      </c>
      <c r="B20" s="18" t="s">
        <v>952</v>
      </c>
      <c r="C20" s="17" t="s">
        <v>377</v>
      </c>
      <c r="D20" s="36">
        <v>38353</v>
      </c>
      <c r="E20" s="34">
        <f>VLOOKUP(B20,[1]Sheet1!B$4:L$8446,4,0)</f>
        <v>90</v>
      </c>
      <c r="F20" s="34">
        <f>VLOOKUP(B20,[1]Sheet1!B$4:F$8446,5,0)</f>
        <v>75</v>
      </c>
      <c r="G20" s="34">
        <f>VLOOKUP(B20,[1]Sheet1!B$4:J$8446,6,0)</f>
        <v>75</v>
      </c>
      <c r="H20" s="34">
        <f>VLOOKUP(B20,[1]Sheet1!B$4:H$8446,7,0)</f>
        <v>75</v>
      </c>
      <c r="I20" s="35" t="str">
        <f t="shared" si="0"/>
        <v>Khá</v>
      </c>
      <c r="J20" s="34">
        <f>VLOOKUP(B20,[1]Sheet1!B$4:K$8446,9,0)</f>
        <v>75</v>
      </c>
      <c r="K20" s="35" t="str">
        <f t="shared" si="1"/>
        <v>Khá</v>
      </c>
    </row>
    <row r="21" spans="1:11" ht="15.75" x14ac:dyDescent="0.25">
      <c r="A21" s="32">
        <v>9</v>
      </c>
      <c r="B21" s="18" t="s">
        <v>953</v>
      </c>
      <c r="C21" s="17" t="s">
        <v>378</v>
      </c>
      <c r="D21" s="36">
        <v>38370</v>
      </c>
      <c r="E21" s="34">
        <f>VLOOKUP(B21,[1]Sheet1!B$4:L$8446,4,0)</f>
        <v>70</v>
      </c>
      <c r="F21" s="34">
        <f>VLOOKUP(B21,[1]Sheet1!B$4:F$8446,5,0)</f>
        <v>70</v>
      </c>
      <c r="G21" s="34">
        <f>VLOOKUP(B21,[1]Sheet1!B$4:J$8446,6,0)</f>
        <v>70</v>
      </c>
      <c r="H21" s="34">
        <f>VLOOKUP(B21,[1]Sheet1!B$4:H$8446,7,0)</f>
        <v>70</v>
      </c>
      <c r="I21" s="35" t="str">
        <f t="shared" si="0"/>
        <v>Khá</v>
      </c>
      <c r="J21" s="34">
        <f>VLOOKUP(B21,[1]Sheet1!B$4:K$8446,9,0)</f>
        <v>70</v>
      </c>
      <c r="K21" s="35" t="str">
        <f t="shared" si="1"/>
        <v>Khá</v>
      </c>
    </row>
    <row r="22" spans="1:11" ht="15.75" x14ac:dyDescent="0.25">
      <c r="A22" s="32">
        <v>10</v>
      </c>
      <c r="B22" s="18" t="s">
        <v>954</v>
      </c>
      <c r="C22" s="17" t="s">
        <v>380</v>
      </c>
      <c r="D22" s="36">
        <v>38380</v>
      </c>
      <c r="E22" s="34">
        <f>VLOOKUP(B22,[1]Sheet1!B$4:L$8446,4,0)</f>
        <v>62</v>
      </c>
      <c r="F22" s="34">
        <f>VLOOKUP(B22,[1]Sheet1!B$4:F$8446,5,0)</f>
        <v>62</v>
      </c>
      <c r="G22" s="34">
        <f>VLOOKUP(B22,[1]Sheet1!B$4:J$8446,6,0)</f>
        <v>62</v>
      </c>
      <c r="H22" s="34">
        <f>VLOOKUP(B22,[1]Sheet1!B$4:H$8446,7,0)</f>
        <v>62</v>
      </c>
      <c r="I22" s="35" t="str">
        <f t="shared" si="0"/>
        <v>Trung bình</v>
      </c>
      <c r="J22" s="34">
        <f>VLOOKUP(B22,[1]Sheet1!B$4:K$8446,9,0)</f>
        <v>62</v>
      </c>
      <c r="K22" s="35" t="str">
        <f t="shared" si="1"/>
        <v>Trung bình</v>
      </c>
    </row>
    <row r="23" spans="1:11" ht="15.75" x14ac:dyDescent="0.25">
      <c r="A23" s="32">
        <v>11</v>
      </c>
      <c r="B23" s="18" t="s">
        <v>955</v>
      </c>
      <c r="C23" s="17" t="s">
        <v>381</v>
      </c>
      <c r="D23" s="36">
        <v>38675</v>
      </c>
      <c r="E23" s="34">
        <f>VLOOKUP(B23,[1]Sheet1!B$4:L$8446,4,0)</f>
        <v>0</v>
      </c>
      <c r="F23" s="34">
        <f>VLOOKUP(B23,[1]Sheet1!B$4:F$8446,5,0)</f>
        <v>0</v>
      </c>
      <c r="G23" s="34">
        <f>VLOOKUP(B23,[1]Sheet1!B$4:J$8446,6,0)</f>
        <v>0</v>
      </c>
      <c r="H23" s="34">
        <f>VLOOKUP(B23,[1]Sheet1!B$4:H$8446,7,0)</f>
        <v>0</v>
      </c>
      <c r="I23" s="35" t="str">
        <f t="shared" si="0"/>
        <v>Kém</v>
      </c>
      <c r="J23" s="34">
        <f>VLOOKUP(B23,[1]Sheet1!B$4:K$8446,9,0)</f>
        <v>0</v>
      </c>
      <c r="K23" s="35" t="str">
        <f t="shared" si="1"/>
        <v>Kém</v>
      </c>
    </row>
    <row r="24" spans="1:11" ht="15.75" x14ac:dyDescent="0.25">
      <c r="A24" s="32">
        <v>12</v>
      </c>
      <c r="B24" s="18" t="s">
        <v>956</v>
      </c>
      <c r="C24" s="17" t="s">
        <v>382</v>
      </c>
      <c r="D24" s="36">
        <v>38651</v>
      </c>
      <c r="E24" s="34">
        <f>VLOOKUP(B24,[1]Sheet1!B$4:L$8446,4,0)</f>
        <v>86</v>
      </c>
      <c r="F24" s="34">
        <f>VLOOKUP(B24,[1]Sheet1!B$4:F$8446,5,0)</f>
        <v>81</v>
      </c>
      <c r="G24" s="34">
        <f>VLOOKUP(B24,[1]Sheet1!B$4:J$8446,6,0)</f>
        <v>81</v>
      </c>
      <c r="H24" s="34">
        <f>VLOOKUP(B24,[1]Sheet1!B$4:H$8446,7,0)</f>
        <v>81</v>
      </c>
      <c r="I24" s="35" t="str">
        <f t="shared" si="0"/>
        <v>Tốt</v>
      </c>
      <c r="J24" s="34">
        <f>VLOOKUP(B24,[1]Sheet1!B$4:K$8446,9,0)</f>
        <v>81</v>
      </c>
      <c r="K24" s="35" t="str">
        <f t="shared" si="1"/>
        <v>Tốt</v>
      </c>
    </row>
    <row r="25" spans="1:11" ht="15.75" x14ac:dyDescent="0.25">
      <c r="A25" s="32">
        <v>13</v>
      </c>
      <c r="B25" s="18" t="s">
        <v>957</v>
      </c>
      <c r="C25" s="17" t="s">
        <v>383</v>
      </c>
      <c r="D25" s="36">
        <v>38353</v>
      </c>
      <c r="E25" s="34">
        <f>VLOOKUP(B25,[1]Sheet1!B$4:L$8446,4,0)</f>
        <v>89</v>
      </c>
      <c r="F25" s="34">
        <f>VLOOKUP(B25,[1]Sheet1!B$4:F$8446,5,0)</f>
        <v>81</v>
      </c>
      <c r="G25" s="34">
        <f>VLOOKUP(B25,[1]Sheet1!B$4:J$8446,6,0)</f>
        <v>81</v>
      </c>
      <c r="H25" s="34">
        <f>VLOOKUP(B25,[1]Sheet1!B$4:H$8446,7,0)</f>
        <v>81</v>
      </c>
      <c r="I25" s="35" t="str">
        <f t="shared" si="0"/>
        <v>Tốt</v>
      </c>
      <c r="J25" s="34">
        <f>VLOOKUP(B25,[1]Sheet1!B$4:K$8446,9,0)</f>
        <v>81</v>
      </c>
      <c r="K25" s="35" t="str">
        <f t="shared" si="1"/>
        <v>Tốt</v>
      </c>
    </row>
    <row r="26" spans="1:11" ht="15.75" x14ac:dyDescent="0.25">
      <c r="A26" s="32">
        <v>14</v>
      </c>
      <c r="B26" s="18" t="s">
        <v>958</v>
      </c>
      <c r="C26" s="17" t="s">
        <v>384</v>
      </c>
      <c r="D26" s="36">
        <v>38639</v>
      </c>
      <c r="E26" s="34">
        <f>VLOOKUP(B26,[1]Sheet1!B$4:L$8446,4,0)</f>
        <v>70</v>
      </c>
      <c r="F26" s="34">
        <f>VLOOKUP(B26,[1]Sheet1!B$4:F$8446,5,0)</f>
        <v>70</v>
      </c>
      <c r="G26" s="34">
        <f>VLOOKUP(B26,[1]Sheet1!B$4:J$8446,6,0)</f>
        <v>70</v>
      </c>
      <c r="H26" s="34">
        <f>VLOOKUP(B26,[1]Sheet1!B$4:H$8446,7,0)</f>
        <v>70</v>
      </c>
      <c r="I26" s="35" t="str">
        <f t="shared" si="0"/>
        <v>Khá</v>
      </c>
      <c r="J26" s="34">
        <f>VLOOKUP(B26,[1]Sheet1!B$4:K$8446,9,0)</f>
        <v>70</v>
      </c>
      <c r="K26" s="35" t="str">
        <f t="shared" si="1"/>
        <v>Khá</v>
      </c>
    </row>
    <row r="27" spans="1:11" ht="15.75" x14ac:dyDescent="0.25">
      <c r="A27" s="32">
        <v>15</v>
      </c>
      <c r="B27" s="18" t="s">
        <v>959</v>
      </c>
      <c r="C27" s="17" t="s">
        <v>385</v>
      </c>
      <c r="D27" s="36">
        <v>38650</v>
      </c>
      <c r="E27" s="34">
        <f>VLOOKUP(B27,[1]Sheet1!B$4:L$8446,4,0)</f>
        <v>70</v>
      </c>
      <c r="F27" s="34">
        <f>VLOOKUP(B27,[1]Sheet1!B$4:F$8446,5,0)</f>
        <v>67</v>
      </c>
      <c r="G27" s="34">
        <f>VLOOKUP(B27,[1]Sheet1!B$4:J$8446,6,0)</f>
        <v>67</v>
      </c>
      <c r="H27" s="34">
        <f>VLOOKUP(B27,[1]Sheet1!B$4:H$8446,7,0)</f>
        <v>67</v>
      </c>
      <c r="I27" s="35" t="str">
        <f t="shared" si="0"/>
        <v>Khá</v>
      </c>
      <c r="J27" s="34">
        <f>VLOOKUP(B27,[1]Sheet1!B$4:K$8446,9,0)</f>
        <v>67</v>
      </c>
      <c r="K27" s="35" t="str">
        <f t="shared" si="1"/>
        <v>Khá</v>
      </c>
    </row>
    <row r="28" spans="1:11" ht="15.75" x14ac:dyDescent="0.25">
      <c r="A28" s="32">
        <v>16</v>
      </c>
      <c r="B28" s="18" t="s">
        <v>960</v>
      </c>
      <c r="C28" s="17" t="s">
        <v>216</v>
      </c>
      <c r="D28" s="36">
        <v>38510</v>
      </c>
      <c r="E28" s="34">
        <f>VLOOKUP(B28,[1]Sheet1!B$4:L$8446,4,0)</f>
        <v>70</v>
      </c>
      <c r="F28" s="34">
        <f>VLOOKUP(B28,[1]Sheet1!B$4:F$8446,5,0)</f>
        <v>67</v>
      </c>
      <c r="G28" s="34">
        <f>VLOOKUP(B28,[1]Sheet1!B$4:J$8446,6,0)</f>
        <v>67</v>
      </c>
      <c r="H28" s="34">
        <f>VLOOKUP(B28,[1]Sheet1!B$4:H$8446,7,0)</f>
        <v>67</v>
      </c>
      <c r="I28" s="35" t="str">
        <f t="shared" si="0"/>
        <v>Khá</v>
      </c>
      <c r="J28" s="34">
        <f>VLOOKUP(B28,[1]Sheet1!B$4:K$8446,9,0)</f>
        <v>67</v>
      </c>
      <c r="K28" s="35" t="str">
        <f t="shared" si="1"/>
        <v>Khá</v>
      </c>
    </row>
    <row r="29" spans="1:11" ht="15.75" x14ac:dyDescent="0.25">
      <c r="A29" s="32">
        <v>17</v>
      </c>
      <c r="B29" s="18" t="s">
        <v>961</v>
      </c>
      <c r="C29" s="17" t="s">
        <v>386</v>
      </c>
      <c r="D29" s="36">
        <v>38415</v>
      </c>
      <c r="E29" s="34">
        <f>VLOOKUP(B29,[1]Sheet1!B$4:L$8446,4,0)</f>
        <v>85</v>
      </c>
      <c r="F29" s="34">
        <f>VLOOKUP(B29,[1]Sheet1!B$4:F$8446,5,0)</f>
        <v>70</v>
      </c>
      <c r="G29" s="34">
        <f>VLOOKUP(B29,[1]Sheet1!B$4:J$8446,6,0)</f>
        <v>70</v>
      </c>
      <c r="H29" s="34">
        <f>VLOOKUP(B29,[1]Sheet1!B$4:H$8446,7,0)</f>
        <v>70</v>
      </c>
      <c r="I29" s="35" t="str">
        <f t="shared" si="0"/>
        <v>Khá</v>
      </c>
      <c r="J29" s="34">
        <f>VLOOKUP(B29,[1]Sheet1!B$4:K$8446,9,0)</f>
        <v>70</v>
      </c>
      <c r="K29" s="35" t="str">
        <f t="shared" si="1"/>
        <v>Khá</v>
      </c>
    </row>
    <row r="30" spans="1:11" ht="15.75" x14ac:dyDescent="0.25">
      <c r="A30" s="32">
        <v>18</v>
      </c>
      <c r="B30" s="18" t="s">
        <v>962</v>
      </c>
      <c r="C30" s="17" t="s">
        <v>387</v>
      </c>
      <c r="D30" s="36">
        <v>38607</v>
      </c>
      <c r="E30" s="34">
        <f>VLOOKUP(B30,[1]Sheet1!B$4:L$8446,4,0)</f>
        <v>80</v>
      </c>
      <c r="F30" s="34">
        <f>VLOOKUP(B30,[1]Sheet1!B$4:F$8446,5,0)</f>
        <v>75</v>
      </c>
      <c r="G30" s="34">
        <f>VLOOKUP(B30,[1]Sheet1!B$4:J$8446,6,0)</f>
        <v>75</v>
      </c>
      <c r="H30" s="34">
        <f>VLOOKUP(B30,[1]Sheet1!B$4:H$8446,7,0)</f>
        <v>75</v>
      </c>
      <c r="I30" s="35" t="str">
        <f t="shared" si="0"/>
        <v>Khá</v>
      </c>
      <c r="J30" s="34">
        <f>VLOOKUP(B30,[1]Sheet1!B$4:K$8446,9,0)</f>
        <v>75</v>
      </c>
      <c r="K30" s="35" t="str">
        <f t="shared" si="1"/>
        <v>Khá</v>
      </c>
    </row>
    <row r="31" spans="1:11" ht="15.75" x14ac:dyDescent="0.25">
      <c r="A31" s="32">
        <v>19</v>
      </c>
      <c r="B31" s="18" t="s">
        <v>963</v>
      </c>
      <c r="C31" s="17" t="s">
        <v>388</v>
      </c>
      <c r="D31" s="36">
        <v>38654</v>
      </c>
      <c r="E31" s="34">
        <f>VLOOKUP(B31,[1]Sheet1!B$4:L$8446,4,0)</f>
        <v>100</v>
      </c>
      <c r="F31" s="34">
        <f>VLOOKUP(B31,[1]Sheet1!B$4:F$8446,5,0)</f>
        <v>100</v>
      </c>
      <c r="G31" s="34">
        <f>VLOOKUP(B31,[1]Sheet1!B$4:J$8446,6,0)</f>
        <v>100</v>
      </c>
      <c r="H31" s="34">
        <f>VLOOKUP(B31,[1]Sheet1!B$4:H$8446,7,0)</f>
        <v>100</v>
      </c>
      <c r="I31" s="35" t="str">
        <f t="shared" si="0"/>
        <v>Xuất sắc</v>
      </c>
      <c r="J31" s="34">
        <f>VLOOKUP(B31,[1]Sheet1!B$4:K$8446,9,0)</f>
        <v>100</v>
      </c>
      <c r="K31" s="35" t="str">
        <f t="shared" si="1"/>
        <v>Xuất sắc</v>
      </c>
    </row>
    <row r="32" spans="1:11" ht="15.75" x14ac:dyDescent="0.25">
      <c r="A32" s="32">
        <v>20</v>
      </c>
      <c r="B32" s="18" t="s">
        <v>964</v>
      </c>
      <c r="C32" s="17" t="s">
        <v>389</v>
      </c>
      <c r="D32" s="36">
        <v>38604</v>
      </c>
      <c r="E32" s="34">
        <f>VLOOKUP(B32,[1]Sheet1!B$4:L$8446,4,0)</f>
        <v>80</v>
      </c>
      <c r="F32" s="34">
        <f>VLOOKUP(B32,[1]Sheet1!B$4:F$8446,5,0)</f>
        <v>70</v>
      </c>
      <c r="G32" s="34">
        <f>VLOOKUP(B32,[1]Sheet1!B$4:J$8446,6,0)</f>
        <v>70</v>
      </c>
      <c r="H32" s="34">
        <f>VLOOKUP(B32,[1]Sheet1!B$4:H$8446,7,0)</f>
        <v>70</v>
      </c>
      <c r="I32" s="35" t="str">
        <f t="shared" si="0"/>
        <v>Khá</v>
      </c>
      <c r="J32" s="34">
        <f>VLOOKUP(B32,[1]Sheet1!B$4:K$8446,9,0)</f>
        <v>70</v>
      </c>
      <c r="K32" s="35" t="str">
        <f t="shared" si="1"/>
        <v>Khá</v>
      </c>
    </row>
    <row r="33" spans="1:11" ht="15.75" x14ac:dyDescent="0.25">
      <c r="A33" s="32">
        <v>21</v>
      </c>
      <c r="B33" s="18" t="s">
        <v>965</v>
      </c>
      <c r="C33" s="17" t="s">
        <v>391</v>
      </c>
      <c r="D33" s="36">
        <v>38409</v>
      </c>
      <c r="E33" s="34">
        <f>VLOOKUP(B33,[1]Sheet1!B$4:L$8446,4,0)</f>
        <v>70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32">
        <v>22</v>
      </c>
      <c r="B34" s="18" t="s">
        <v>966</v>
      </c>
      <c r="C34" s="17" t="s">
        <v>392</v>
      </c>
      <c r="D34" s="36">
        <v>38643</v>
      </c>
      <c r="E34" s="34">
        <f>VLOOKUP(B34,[1]Sheet1!B$4:L$8446,4,0)</f>
        <v>70</v>
      </c>
      <c r="F34" s="34">
        <f>VLOOKUP(B34,[1]Sheet1!B$4:F$8446,5,0)</f>
        <v>58</v>
      </c>
      <c r="G34" s="34">
        <f>VLOOKUP(B34,[1]Sheet1!B$4:J$8446,6,0)</f>
        <v>58</v>
      </c>
      <c r="H34" s="34">
        <f>VLOOKUP(B34,[1]Sheet1!B$4:H$8446,7,0)</f>
        <v>58</v>
      </c>
      <c r="I34" s="35" t="str">
        <f t="shared" si="0"/>
        <v>Trung bình</v>
      </c>
      <c r="J34" s="34">
        <f>VLOOKUP(B34,[1]Sheet1!B$4:K$8446,9,0)</f>
        <v>58</v>
      </c>
      <c r="K34" s="35" t="str">
        <f t="shared" si="1"/>
        <v>Trung bình</v>
      </c>
    </row>
    <row r="35" spans="1:11" ht="15.75" x14ac:dyDescent="0.25">
      <c r="A35" s="32">
        <v>23</v>
      </c>
      <c r="B35" s="18" t="s">
        <v>967</v>
      </c>
      <c r="C35" s="17" t="s">
        <v>390</v>
      </c>
      <c r="D35" s="36">
        <v>38408</v>
      </c>
      <c r="E35" s="34">
        <f>VLOOKUP(B35,[1]Sheet1!B$4:L$8446,4,0)</f>
        <v>70</v>
      </c>
      <c r="F35" s="34">
        <f>VLOOKUP(B35,[1]Sheet1!B$4:F$8446,5,0)</f>
        <v>80</v>
      </c>
      <c r="G35" s="34">
        <f>VLOOKUP(B35,[1]Sheet1!B$4:J$8446,6,0)</f>
        <v>80</v>
      </c>
      <c r="H35" s="34">
        <f>VLOOKUP(B35,[1]Sheet1!B$4:H$8446,7,0)</f>
        <v>80</v>
      </c>
      <c r="I35" s="35" t="str">
        <f t="shared" si="0"/>
        <v>Tốt</v>
      </c>
      <c r="J35" s="34">
        <f>VLOOKUP(B35,[1]Sheet1!B$4:K$8446,9,0)</f>
        <v>80</v>
      </c>
      <c r="K35" s="35" t="str">
        <f t="shared" si="1"/>
        <v>Tốt</v>
      </c>
    </row>
    <row r="36" spans="1:11" ht="15.75" x14ac:dyDescent="0.25">
      <c r="A36" s="32">
        <v>24</v>
      </c>
      <c r="B36" s="18" t="s">
        <v>968</v>
      </c>
      <c r="C36" s="17" t="s">
        <v>393</v>
      </c>
      <c r="D36" s="36">
        <v>38545</v>
      </c>
      <c r="E36" s="34">
        <f>VLOOKUP(B36,[1]Sheet1!B$4:L$8446,4,0)</f>
        <v>70</v>
      </c>
      <c r="F36" s="34">
        <f>VLOOKUP(B36,[1]Sheet1!B$4:F$8446,5,0)</f>
        <v>62</v>
      </c>
      <c r="G36" s="34">
        <f>VLOOKUP(B36,[1]Sheet1!B$4:J$8446,6,0)</f>
        <v>62</v>
      </c>
      <c r="H36" s="34">
        <f>VLOOKUP(B36,[1]Sheet1!B$4:H$8446,7,0)</f>
        <v>62</v>
      </c>
      <c r="I36" s="35" t="str">
        <f t="shared" si="0"/>
        <v>Trung bình</v>
      </c>
      <c r="J36" s="34">
        <f>VLOOKUP(B36,[1]Sheet1!B$4:K$8446,9,0)</f>
        <v>62</v>
      </c>
      <c r="K36" s="35" t="str">
        <f t="shared" si="1"/>
        <v>Trung bình</v>
      </c>
    </row>
    <row r="37" spans="1:11" ht="15.75" x14ac:dyDescent="0.25">
      <c r="A37" s="32">
        <v>25</v>
      </c>
      <c r="B37" s="18" t="s">
        <v>969</v>
      </c>
      <c r="C37" s="17" t="s">
        <v>394</v>
      </c>
      <c r="D37" s="36">
        <v>38220</v>
      </c>
      <c r="E37" s="34">
        <f>VLOOKUP(B37,[1]Sheet1!B$4:L$8446,4,0)</f>
        <v>92</v>
      </c>
      <c r="F37" s="34">
        <f>VLOOKUP(B37,[1]Sheet1!B$4:F$8446,5,0)</f>
        <v>77</v>
      </c>
      <c r="G37" s="34">
        <f>VLOOKUP(B37,[1]Sheet1!B$4:J$8446,6,0)</f>
        <v>77</v>
      </c>
      <c r="H37" s="34">
        <f>VLOOKUP(B37,[1]Sheet1!B$4:H$8446,7,0)</f>
        <v>77</v>
      </c>
      <c r="I37" s="35" t="str">
        <f t="shared" si="0"/>
        <v>Khá</v>
      </c>
      <c r="J37" s="34">
        <f>VLOOKUP(B37,[1]Sheet1!B$4:K$8446,9,0)</f>
        <v>77</v>
      </c>
      <c r="K37" s="35" t="str">
        <f t="shared" si="1"/>
        <v>Khá</v>
      </c>
    </row>
    <row r="38" spans="1:11" ht="15.75" x14ac:dyDescent="0.25">
      <c r="A38" s="32">
        <v>26</v>
      </c>
      <c r="B38" s="18" t="s">
        <v>970</v>
      </c>
      <c r="C38" s="17" t="s">
        <v>395</v>
      </c>
      <c r="D38" s="36">
        <v>38366</v>
      </c>
      <c r="E38" s="34">
        <f>VLOOKUP(B38,[1]Sheet1!B$4:L$8446,4,0)</f>
        <v>86</v>
      </c>
      <c r="F38" s="34">
        <f>VLOOKUP(B38,[1]Sheet1!B$4:F$8446,5,0)</f>
        <v>75</v>
      </c>
      <c r="G38" s="34">
        <f>VLOOKUP(B38,[1]Sheet1!B$4:J$8446,6,0)</f>
        <v>75</v>
      </c>
      <c r="H38" s="34">
        <f>VLOOKUP(B38,[1]Sheet1!B$4:H$8446,7,0)</f>
        <v>75</v>
      </c>
      <c r="I38" s="35" t="str">
        <f t="shared" si="0"/>
        <v>Khá</v>
      </c>
      <c r="J38" s="34">
        <f>VLOOKUP(B38,[1]Sheet1!B$4:K$8446,9,0)</f>
        <v>75</v>
      </c>
      <c r="K38" s="35" t="str">
        <f t="shared" si="1"/>
        <v>Khá</v>
      </c>
    </row>
    <row r="39" spans="1:11" ht="15.75" x14ac:dyDescent="0.25">
      <c r="A39" s="32">
        <v>27</v>
      </c>
      <c r="B39" s="18" t="s">
        <v>971</v>
      </c>
      <c r="C39" s="17" t="s">
        <v>108</v>
      </c>
      <c r="D39" s="36">
        <v>38496</v>
      </c>
      <c r="E39" s="34">
        <f>VLOOKUP(B39,[1]Sheet1!B$4:L$8446,4,0)</f>
        <v>80</v>
      </c>
      <c r="F39" s="34">
        <f>VLOOKUP(B39,[1]Sheet1!B$4:F$8446,5,0)</f>
        <v>75</v>
      </c>
      <c r="G39" s="34">
        <f>VLOOKUP(B39,[1]Sheet1!B$4:J$8446,6,0)</f>
        <v>75</v>
      </c>
      <c r="H39" s="34">
        <f>VLOOKUP(B39,[1]Sheet1!B$4:H$8446,7,0)</f>
        <v>75</v>
      </c>
      <c r="I39" s="35" t="str">
        <f t="shared" si="0"/>
        <v>Khá</v>
      </c>
      <c r="J39" s="34">
        <f>VLOOKUP(B39,[1]Sheet1!B$4:K$8446,9,0)</f>
        <v>75</v>
      </c>
      <c r="K39" s="35" t="str">
        <f t="shared" si="1"/>
        <v>Khá</v>
      </c>
    </row>
    <row r="40" spans="1:11" ht="15.75" x14ac:dyDescent="0.25">
      <c r="A40" s="32">
        <v>28</v>
      </c>
      <c r="B40" s="18" t="s">
        <v>972</v>
      </c>
      <c r="C40" s="17" t="s">
        <v>396</v>
      </c>
      <c r="D40" s="36">
        <v>38613</v>
      </c>
      <c r="E40" s="34">
        <f>VLOOKUP(B40,[1]Sheet1!B$4:L$8446,4,0)</f>
        <v>62</v>
      </c>
      <c r="F40" s="34">
        <f>VLOOKUP(B40,[1]Sheet1!B$4:F$8446,5,0)</f>
        <v>67</v>
      </c>
      <c r="G40" s="34">
        <f>VLOOKUP(B40,[1]Sheet1!B$4:J$8446,6,0)</f>
        <v>67</v>
      </c>
      <c r="H40" s="34">
        <f>VLOOKUP(B40,[1]Sheet1!B$4:H$8446,7,0)</f>
        <v>67</v>
      </c>
      <c r="I40" s="35" t="str">
        <f t="shared" si="0"/>
        <v>Khá</v>
      </c>
      <c r="J40" s="34">
        <f>VLOOKUP(B40,[1]Sheet1!B$4:K$8446,9,0)</f>
        <v>67</v>
      </c>
      <c r="K40" s="35" t="str">
        <f t="shared" si="1"/>
        <v>Khá</v>
      </c>
    </row>
    <row r="41" spans="1:11" ht="15.75" x14ac:dyDescent="0.25">
      <c r="A41" s="32">
        <v>29</v>
      </c>
      <c r="B41" s="18" t="s">
        <v>973</v>
      </c>
      <c r="C41" s="17" t="s">
        <v>397</v>
      </c>
      <c r="D41" s="36">
        <v>38404</v>
      </c>
      <c r="E41" s="34">
        <f>VLOOKUP(B41,[1]Sheet1!B$4:L$8446,4,0)</f>
        <v>77</v>
      </c>
      <c r="F41" s="34">
        <f>VLOOKUP(B41,[1]Sheet1!B$4:F$8446,5,0)</f>
        <v>77</v>
      </c>
      <c r="G41" s="34">
        <f>VLOOKUP(B41,[1]Sheet1!B$4:J$8446,6,0)</f>
        <v>77</v>
      </c>
      <c r="H41" s="34">
        <f>VLOOKUP(B41,[1]Sheet1!B$4:H$8446,7,0)</f>
        <v>77</v>
      </c>
      <c r="I41" s="35" t="str">
        <f t="shared" si="0"/>
        <v>Khá</v>
      </c>
      <c r="J41" s="34">
        <f>VLOOKUP(B41,[1]Sheet1!B$4:K$8446,9,0)</f>
        <v>77</v>
      </c>
      <c r="K41" s="35" t="str">
        <f t="shared" si="1"/>
        <v>Khá</v>
      </c>
    </row>
    <row r="42" spans="1:11" ht="15.75" x14ac:dyDescent="0.25">
      <c r="A42" s="32">
        <v>30</v>
      </c>
      <c r="B42" s="18" t="s">
        <v>974</v>
      </c>
      <c r="C42" s="17" t="s">
        <v>398</v>
      </c>
      <c r="D42" s="36">
        <v>38506</v>
      </c>
      <c r="E42" s="34">
        <f>VLOOKUP(B42,[1]Sheet1!B$4:L$8446,4,0)</f>
        <v>80</v>
      </c>
      <c r="F42" s="34">
        <f>VLOOKUP(B42,[1]Sheet1!B$4:F$8446,5,0)</f>
        <v>68</v>
      </c>
      <c r="G42" s="34">
        <f>VLOOKUP(B42,[1]Sheet1!B$4:J$8446,6,0)</f>
        <v>68</v>
      </c>
      <c r="H42" s="34">
        <f>VLOOKUP(B42,[1]Sheet1!B$4:H$8446,7,0)</f>
        <v>68</v>
      </c>
      <c r="I42" s="35" t="str">
        <f t="shared" si="0"/>
        <v>Khá</v>
      </c>
      <c r="J42" s="34">
        <f>VLOOKUP(B42,[1]Sheet1!B$4:K$8446,9,0)</f>
        <v>68</v>
      </c>
      <c r="K42" s="35" t="str">
        <f t="shared" si="1"/>
        <v>Khá</v>
      </c>
    </row>
    <row r="43" spans="1:11" ht="15.75" x14ac:dyDescent="0.25">
      <c r="A43" s="32">
        <v>31</v>
      </c>
      <c r="B43" s="18" t="s">
        <v>975</v>
      </c>
      <c r="C43" s="17" t="s">
        <v>399</v>
      </c>
      <c r="D43" s="36">
        <v>38553</v>
      </c>
      <c r="E43" s="34">
        <f>VLOOKUP(B43,[1]Sheet1!B$4:L$8446,4,0)</f>
        <v>67</v>
      </c>
      <c r="F43" s="34">
        <f>VLOOKUP(B43,[1]Sheet1!B$4:F$8446,5,0)</f>
        <v>67</v>
      </c>
      <c r="G43" s="34">
        <f>VLOOKUP(B43,[1]Sheet1!B$4:J$8446,6,0)</f>
        <v>67</v>
      </c>
      <c r="H43" s="34">
        <f>VLOOKUP(B43,[1]Sheet1!B$4:H$8446,7,0)</f>
        <v>67</v>
      </c>
      <c r="I43" s="35" t="str">
        <f t="shared" si="0"/>
        <v>Khá</v>
      </c>
      <c r="J43" s="34">
        <f>VLOOKUP(B43,[1]Sheet1!B$4:K$8446,9,0)</f>
        <v>67</v>
      </c>
      <c r="K43" s="35" t="str">
        <f t="shared" si="1"/>
        <v>Khá</v>
      </c>
    </row>
    <row r="44" spans="1:11" ht="15.75" x14ac:dyDescent="0.25">
      <c r="A44" s="32">
        <v>32</v>
      </c>
      <c r="B44" s="18" t="s">
        <v>976</v>
      </c>
      <c r="C44" s="17" t="s">
        <v>400</v>
      </c>
      <c r="D44" s="36">
        <v>38595</v>
      </c>
      <c r="E44" s="34">
        <f>VLOOKUP(B44,[1]Sheet1!B$4:L$8446,4,0)</f>
        <v>80</v>
      </c>
      <c r="F44" s="34">
        <f>VLOOKUP(B44,[1]Sheet1!B$4:F$8446,5,0)</f>
        <v>80</v>
      </c>
      <c r="G44" s="34">
        <f>VLOOKUP(B44,[1]Sheet1!B$4:J$8446,6,0)</f>
        <v>80</v>
      </c>
      <c r="H44" s="34">
        <f>VLOOKUP(B44,[1]Sheet1!B$4:H$8446,7,0)</f>
        <v>80</v>
      </c>
      <c r="I44" s="35" t="str">
        <f t="shared" si="0"/>
        <v>Tốt</v>
      </c>
      <c r="J44" s="34">
        <f>VLOOKUP(B44,[1]Sheet1!B$4:K$8446,9,0)</f>
        <v>80</v>
      </c>
      <c r="K44" s="35" t="str">
        <f t="shared" si="1"/>
        <v>Tốt</v>
      </c>
    </row>
    <row r="45" spans="1:11" ht="15.75" x14ac:dyDescent="0.25">
      <c r="A45" s="32">
        <v>33</v>
      </c>
      <c r="B45" s="18" t="s">
        <v>977</v>
      </c>
      <c r="C45" s="17" t="s">
        <v>401</v>
      </c>
      <c r="D45" s="36">
        <v>38419</v>
      </c>
      <c r="E45" s="34">
        <f>VLOOKUP(B45,[1]Sheet1!B$4:L$8446,4,0)</f>
        <v>70</v>
      </c>
      <c r="F45" s="34">
        <f>VLOOKUP(B45,[1]Sheet1!B$4:F$8446,5,0)</f>
        <v>65</v>
      </c>
      <c r="G45" s="34">
        <f>VLOOKUP(B45,[1]Sheet1!B$4:J$8446,6,0)</f>
        <v>65</v>
      </c>
      <c r="H45" s="34">
        <f>VLOOKUP(B45,[1]Sheet1!B$4:H$8446,7,0)</f>
        <v>65</v>
      </c>
      <c r="I45" s="35" t="str">
        <f t="shared" si="0"/>
        <v>Khá</v>
      </c>
      <c r="J45" s="34">
        <f>VLOOKUP(B45,[1]Sheet1!B$4:K$8446,9,0)</f>
        <v>65</v>
      </c>
      <c r="K45" s="35" t="str">
        <f t="shared" si="1"/>
        <v>Khá</v>
      </c>
    </row>
    <row r="46" spans="1:11" ht="15.75" x14ac:dyDescent="0.25">
      <c r="A46" s="32">
        <v>34</v>
      </c>
      <c r="B46" s="18" t="s">
        <v>978</v>
      </c>
      <c r="C46" s="17" t="s">
        <v>402</v>
      </c>
      <c r="D46" s="36">
        <v>38309</v>
      </c>
      <c r="E46" s="34">
        <f>VLOOKUP(B46,[1]Sheet1!B$4:L$8446,4,0)</f>
        <v>80</v>
      </c>
      <c r="F46" s="34">
        <f>VLOOKUP(B46,[1]Sheet1!B$4:F$8446,5,0)</f>
        <v>65</v>
      </c>
      <c r="G46" s="34">
        <f>VLOOKUP(B46,[1]Sheet1!B$4:J$8446,6,0)</f>
        <v>65</v>
      </c>
      <c r="H46" s="34">
        <f>VLOOKUP(B46,[1]Sheet1!B$4:H$8446,7,0)</f>
        <v>65</v>
      </c>
      <c r="I46" s="35" t="str">
        <f t="shared" si="0"/>
        <v>Khá</v>
      </c>
      <c r="J46" s="34">
        <f>VLOOKUP(B46,[1]Sheet1!B$4:K$8446,9,0)</f>
        <v>65</v>
      </c>
      <c r="K46" s="35" t="str">
        <f t="shared" si="1"/>
        <v>Khá</v>
      </c>
    </row>
    <row r="47" spans="1:11" ht="15.75" x14ac:dyDescent="0.25">
      <c r="A47" s="32">
        <v>35</v>
      </c>
      <c r="B47" s="18" t="s">
        <v>979</v>
      </c>
      <c r="C47" s="17" t="s">
        <v>403</v>
      </c>
      <c r="D47" s="36">
        <v>38653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32">
        <v>36</v>
      </c>
      <c r="B48" s="18" t="s">
        <v>980</v>
      </c>
      <c r="C48" s="17" t="s">
        <v>404</v>
      </c>
      <c r="D48" s="36">
        <v>38569</v>
      </c>
      <c r="E48" s="34">
        <f>VLOOKUP(B48,[1]Sheet1!B$4:L$8446,4,0)</f>
        <v>82</v>
      </c>
      <c r="F48" s="34">
        <f>VLOOKUP(B48,[1]Sheet1!B$4:F$8446,5,0)</f>
        <v>82</v>
      </c>
      <c r="G48" s="34">
        <f>VLOOKUP(B48,[1]Sheet1!B$4:J$8446,6,0)</f>
        <v>82</v>
      </c>
      <c r="H48" s="34">
        <f>VLOOKUP(B48,[1]Sheet1!B$4:H$8446,7,0)</f>
        <v>82</v>
      </c>
      <c r="I48" s="35" t="str">
        <f t="shared" si="0"/>
        <v>Tốt</v>
      </c>
      <c r="J48" s="34">
        <f>VLOOKUP(B48,[1]Sheet1!B$4:K$8446,9,0)</f>
        <v>82</v>
      </c>
      <c r="K48" s="35" t="str">
        <f t="shared" si="1"/>
        <v>Tốt</v>
      </c>
    </row>
    <row r="49" spans="1:11" ht="15.75" x14ac:dyDescent="0.25">
      <c r="A49" s="32">
        <v>37</v>
      </c>
      <c r="B49" s="18" t="s">
        <v>981</v>
      </c>
      <c r="C49" s="17" t="s">
        <v>408</v>
      </c>
      <c r="D49" s="36">
        <v>38689</v>
      </c>
      <c r="E49" s="34">
        <f>VLOOKUP(B49,[1]Sheet1!B$4:L$8446,4,0)</f>
        <v>100</v>
      </c>
      <c r="F49" s="34">
        <f>VLOOKUP(B49,[1]Sheet1!B$4:F$8446,5,0)</f>
        <v>100</v>
      </c>
      <c r="G49" s="34">
        <f>VLOOKUP(B49,[1]Sheet1!B$4:J$8446,6,0)</f>
        <v>100</v>
      </c>
      <c r="H49" s="34">
        <f>VLOOKUP(B49,[1]Sheet1!B$4:H$8446,7,0)</f>
        <v>100</v>
      </c>
      <c r="I49" s="35" t="str">
        <f t="shared" si="0"/>
        <v>Xuất sắc</v>
      </c>
      <c r="J49" s="34">
        <f>VLOOKUP(B49,[1]Sheet1!B$4:K$8446,9,0)</f>
        <v>100</v>
      </c>
      <c r="K49" s="35" t="str">
        <f t="shared" si="1"/>
        <v>Xuất sắc</v>
      </c>
    </row>
    <row r="50" spans="1:11" ht="15.75" x14ac:dyDescent="0.25">
      <c r="A50" s="32">
        <v>38</v>
      </c>
      <c r="B50" s="18" t="s">
        <v>982</v>
      </c>
      <c r="C50" s="17" t="s">
        <v>409</v>
      </c>
      <c r="D50" s="36">
        <v>38371</v>
      </c>
      <c r="E50" s="34">
        <f>VLOOKUP(B50,[1]Sheet1!B$4:L$8446,4,0)</f>
        <v>86</v>
      </c>
      <c r="F50" s="34">
        <f>VLOOKUP(B50,[1]Sheet1!B$4:F$8446,5,0)</f>
        <v>71</v>
      </c>
      <c r="G50" s="34">
        <f>VLOOKUP(B50,[1]Sheet1!B$4:J$8446,6,0)</f>
        <v>71</v>
      </c>
      <c r="H50" s="34">
        <f>VLOOKUP(B50,[1]Sheet1!B$4:H$8446,7,0)</f>
        <v>71</v>
      </c>
      <c r="I50" s="35" t="str">
        <f t="shared" si="0"/>
        <v>Khá</v>
      </c>
      <c r="J50" s="34">
        <f>VLOOKUP(B50,[1]Sheet1!B$4:K$8446,9,0)</f>
        <v>71</v>
      </c>
      <c r="K50" s="35" t="str">
        <f t="shared" si="1"/>
        <v>Khá</v>
      </c>
    </row>
    <row r="51" spans="1:11" ht="15.75" x14ac:dyDescent="0.25">
      <c r="A51" s="32">
        <v>39</v>
      </c>
      <c r="B51" s="18" t="s">
        <v>983</v>
      </c>
      <c r="C51" s="17" t="s">
        <v>410</v>
      </c>
      <c r="D51" s="36">
        <v>38357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32">
        <v>40</v>
      </c>
      <c r="B52" s="18" t="s">
        <v>984</v>
      </c>
      <c r="C52" s="17" t="s">
        <v>405</v>
      </c>
      <c r="D52" s="36">
        <v>38453</v>
      </c>
      <c r="E52" s="34">
        <f>VLOOKUP(B52,[1]Sheet1!B$4:L$8446,4,0)</f>
        <v>70</v>
      </c>
      <c r="F52" s="34">
        <f>VLOOKUP(B52,[1]Sheet1!B$4:F$8446,5,0)</f>
        <v>70</v>
      </c>
      <c r="G52" s="34">
        <f>VLOOKUP(B52,[1]Sheet1!B$4:J$8446,6,0)</f>
        <v>70</v>
      </c>
      <c r="H52" s="34">
        <f>VLOOKUP(B52,[1]Sheet1!B$4:H$8446,7,0)</f>
        <v>70</v>
      </c>
      <c r="I52" s="35" t="str">
        <f t="shared" si="0"/>
        <v>Khá</v>
      </c>
      <c r="J52" s="34">
        <f>VLOOKUP(B52,[1]Sheet1!B$4:K$8446,9,0)</f>
        <v>70</v>
      </c>
      <c r="K52" s="35" t="str">
        <f t="shared" si="1"/>
        <v>Khá</v>
      </c>
    </row>
    <row r="53" spans="1:11" ht="15.75" x14ac:dyDescent="0.25">
      <c r="A53" s="32">
        <v>41</v>
      </c>
      <c r="B53" s="18" t="s">
        <v>985</v>
      </c>
      <c r="C53" s="17" t="s">
        <v>406</v>
      </c>
      <c r="D53" s="36">
        <v>38524</v>
      </c>
      <c r="E53" s="34">
        <f>VLOOKUP(B53,[1]Sheet1!B$4:L$8446,4,0)</f>
        <v>77</v>
      </c>
      <c r="F53" s="34">
        <f>VLOOKUP(B53,[1]Sheet1!B$4:F$8446,5,0)</f>
        <v>67</v>
      </c>
      <c r="G53" s="34">
        <f>VLOOKUP(B53,[1]Sheet1!B$4:J$8446,6,0)</f>
        <v>67</v>
      </c>
      <c r="H53" s="34">
        <f>VLOOKUP(B53,[1]Sheet1!B$4:H$8446,7,0)</f>
        <v>67</v>
      </c>
      <c r="I53" s="35" t="str">
        <f t="shared" si="0"/>
        <v>Khá</v>
      </c>
      <c r="J53" s="34">
        <f>VLOOKUP(B53,[1]Sheet1!B$4:K$8446,9,0)</f>
        <v>67</v>
      </c>
      <c r="K53" s="35" t="str">
        <f t="shared" si="1"/>
        <v>Khá</v>
      </c>
    </row>
    <row r="54" spans="1:11" ht="15.75" x14ac:dyDescent="0.25">
      <c r="A54" s="32">
        <v>42</v>
      </c>
      <c r="B54" s="18" t="s">
        <v>986</v>
      </c>
      <c r="C54" s="17" t="s">
        <v>407</v>
      </c>
      <c r="D54" s="36">
        <v>38476</v>
      </c>
      <c r="E54" s="34">
        <f>VLOOKUP(B54,[1]Sheet1!B$4:L$8446,4,0)</f>
        <v>80</v>
      </c>
      <c r="F54" s="34">
        <f>VLOOKUP(B54,[1]Sheet1!B$4:F$8446,5,0)</f>
        <v>70</v>
      </c>
      <c r="G54" s="34">
        <f>VLOOKUP(B54,[1]Sheet1!B$4:J$8446,6,0)</f>
        <v>70</v>
      </c>
      <c r="H54" s="34">
        <f>VLOOKUP(B54,[1]Sheet1!B$4:H$8446,7,0)</f>
        <v>70</v>
      </c>
      <c r="I54" s="35" t="str">
        <f t="shared" si="0"/>
        <v>Khá</v>
      </c>
      <c r="J54" s="34">
        <f>VLOOKUP(B54,[1]Sheet1!B$4:K$8446,9,0)</f>
        <v>70</v>
      </c>
      <c r="K54" s="35" t="str">
        <f t="shared" si="1"/>
        <v>Khá</v>
      </c>
    </row>
    <row r="55" spans="1:11" ht="15.75" x14ac:dyDescent="0.25">
      <c r="A55" s="32">
        <v>43</v>
      </c>
      <c r="B55" s="18" t="s">
        <v>987</v>
      </c>
      <c r="C55" s="17" t="s">
        <v>411</v>
      </c>
      <c r="D55" s="36">
        <v>38597</v>
      </c>
      <c r="E55" s="34">
        <f>VLOOKUP(B55,[1]Sheet1!B$4:L$8446,4,0)</f>
        <v>70</v>
      </c>
      <c r="F55" s="34">
        <f>VLOOKUP(B55,[1]Sheet1!B$4:F$8446,5,0)</f>
        <v>70</v>
      </c>
      <c r="G55" s="34">
        <f>VLOOKUP(B55,[1]Sheet1!B$4:J$8446,6,0)</f>
        <v>70</v>
      </c>
      <c r="H55" s="34">
        <f>VLOOKUP(B55,[1]Sheet1!B$4:H$8446,7,0)</f>
        <v>70</v>
      </c>
      <c r="I55" s="35" t="str">
        <f t="shared" si="0"/>
        <v>Khá</v>
      </c>
      <c r="J55" s="34">
        <f>VLOOKUP(B55,[1]Sheet1!B$4:K$8446,9,0)</f>
        <v>70</v>
      </c>
      <c r="K55" s="35" t="str">
        <f t="shared" si="1"/>
        <v>Khá</v>
      </c>
    </row>
    <row r="57" spans="1:11" x14ac:dyDescent="0.25">
      <c r="A57" s="54" t="s">
        <v>1078</v>
      </c>
      <c r="B57" s="54"/>
      <c r="C57" s="54"/>
      <c r="D57" s="54"/>
    </row>
  </sheetData>
  <mergeCells count="19">
    <mergeCell ref="E10:E12"/>
    <mergeCell ref="F10:F12"/>
    <mergeCell ref="G10:G12"/>
    <mergeCell ref="A6:K6"/>
    <mergeCell ref="A57:D5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4FC5-574C-46D6-9A5C-C629C6EB7860}">
  <dimension ref="A1:K58"/>
  <sheetViews>
    <sheetView topLeftCell="A27" workbookViewId="0">
      <selection activeCell="L18" sqref="L18"/>
    </sheetView>
  </sheetViews>
  <sheetFormatPr defaultColWidth="17.125" defaultRowHeight="15" x14ac:dyDescent="0.25"/>
  <cols>
    <col min="1" max="1" width="4.75" style="19" bestFit="1" customWidth="1"/>
    <col min="2" max="2" width="8.875" style="19" bestFit="1" customWidth="1"/>
    <col min="3" max="3" width="21" style="1" customWidth="1"/>
    <col min="4" max="4" width="9.875" style="19" bestFit="1" customWidth="1"/>
    <col min="5" max="5" width="6.875" style="19" bestFit="1" customWidth="1"/>
    <col min="6" max="6" width="5.375" style="19" bestFit="1" customWidth="1"/>
    <col min="7" max="7" width="6.375" style="19" customWidth="1"/>
    <col min="8" max="8" width="5.375" style="19" bestFit="1" customWidth="1"/>
    <col min="9" max="9" width="8.875" style="1" bestFit="1" customWidth="1"/>
    <col min="10" max="10" width="5.375" style="19" bestFit="1" customWidth="1"/>
    <col min="11" max="11" width="8.875" style="1" bestFit="1" customWidth="1"/>
    <col min="12" max="16384" width="17.125" style="1"/>
  </cols>
  <sheetData>
    <row r="1" spans="1:11" ht="16.5" x14ac:dyDescent="0.25">
      <c r="A1" s="38" t="s">
        <v>0</v>
      </c>
      <c r="B1" s="38"/>
      <c r="C1" s="38"/>
      <c r="D1" s="38"/>
      <c r="G1" s="39" t="s">
        <v>2</v>
      </c>
      <c r="H1" s="39"/>
      <c r="I1" s="39"/>
      <c r="J1" s="39"/>
      <c r="K1" s="39"/>
    </row>
    <row r="2" spans="1:11" ht="16.5" x14ac:dyDescent="0.25">
      <c r="A2" s="40" t="s">
        <v>1</v>
      </c>
      <c r="B2" s="40"/>
      <c r="C2" s="40"/>
      <c r="D2" s="40"/>
      <c r="G2" s="39" t="s">
        <v>3</v>
      </c>
      <c r="H2" s="39"/>
      <c r="I2" s="39"/>
      <c r="J2" s="39"/>
      <c r="K2" s="39"/>
    </row>
    <row r="3" spans="1:11" ht="16.5" x14ac:dyDescent="0.25">
      <c r="A3" s="27"/>
    </row>
    <row r="5" spans="1:11" ht="19.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9.5" x14ac:dyDescent="0.25">
      <c r="A6" s="37" t="s">
        <v>905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9.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10" spans="1:11" ht="15.75" x14ac:dyDescent="0.25">
      <c r="A10" s="42" t="s">
        <v>5</v>
      </c>
      <c r="B10" s="43" t="s">
        <v>6</v>
      </c>
      <c r="C10" s="43" t="s">
        <v>7</v>
      </c>
      <c r="D10" s="43" t="s">
        <v>8</v>
      </c>
      <c r="E10" s="47" t="s">
        <v>622</v>
      </c>
      <c r="F10" s="47" t="s">
        <v>623</v>
      </c>
      <c r="G10" s="47" t="s">
        <v>624</v>
      </c>
      <c r="H10" s="43" t="s">
        <v>10</v>
      </c>
      <c r="I10" s="43"/>
      <c r="J10" s="43" t="s">
        <v>10</v>
      </c>
      <c r="K10" s="43"/>
    </row>
    <row r="11" spans="1:11" ht="30.75" customHeight="1" x14ac:dyDescent="0.25">
      <c r="A11" s="42"/>
      <c r="B11" s="43"/>
      <c r="C11" s="43"/>
      <c r="D11" s="43"/>
      <c r="E11" s="48"/>
      <c r="F11" s="48"/>
      <c r="G11" s="48"/>
      <c r="H11" s="43" t="s">
        <v>11</v>
      </c>
      <c r="I11" s="43"/>
      <c r="J11" s="43" t="s">
        <v>26</v>
      </c>
      <c r="K11" s="43"/>
    </row>
    <row r="12" spans="1:11" ht="15.75" x14ac:dyDescent="0.25">
      <c r="A12" s="42"/>
      <c r="B12" s="43"/>
      <c r="C12" s="43"/>
      <c r="D12" s="43"/>
      <c r="E12" s="49"/>
      <c r="F12" s="49"/>
      <c r="G12" s="49"/>
      <c r="H12" s="28" t="s">
        <v>9</v>
      </c>
      <c r="I12" s="28" t="s">
        <v>12</v>
      </c>
      <c r="J12" s="28" t="s">
        <v>9</v>
      </c>
      <c r="K12" s="28" t="s">
        <v>12</v>
      </c>
    </row>
    <row r="13" spans="1:11" ht="15.75" x14ac:dyDescent="0.25">
      <c r="A13" s="5">
        <v>1</v>
      </c>
      <c r="B13" s="18" t="s">
        <v>988</v>
      </c>
      <c r="C13" s="17" t="s">
        <v>327</v>
      </c>
      <c r="D13" s="36">
        <v>38370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6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6" si="1">IF(J13&gt;=90,"Xuất sắc",IF(J13&gt;=80,"Tốt", IF(J13&gt;=65,"Khá",IF(J13&gt;=50,"Trung bình", IF(J13&gt;=35, "Yếu", "Kém")))))</f>
        <v>Tốt</v>
      </c>
    </row>
    <row r="14" spans="1:11" ht="15.75" x14ac:dyDescent="0.25">
      <c r="A14" s="5">
        <v>2</v>
      </c>
      <c r="B14" s="18" t="s">
        <v>989</v>
      </c>
      <c r="C14" s="17" t="s">
        <v>328</v>
      </c>
      <c r="D14" s="36">
        <v>38623</v>
      </c>
      <c r="E14" s="34">
        <f>VLOOKUP(B14,[1]Sheet1!B$4:L$8446,4,0)</f>
        <v>84</v>
      </c>
      <c r="F14" s="34">
        <f>VLOOKUP(B14,[1]Sheet1!B$4:F$8446,5,0)</f>
        <v>79</v>
      </c>
      <c r="G14" s="34">
        <f>VLOOKUP(B14,[1]Sheet1!B$4:J$8446,6,0)</f>
        <v>79</v>
      </c>
      <c r="H14" s="34">
        <f>VLOOKUP(B14,[1]Sheet1!B$4:H$8446,7,0)</f>
        <v>79</v>
      </c>
      <c r="I14" s="35" t="str">
        <f t="shared" si="0"/>
        <v>Khá</v>
      </c>
      <c r="J14" s="34">
        <f>VLOOKUP(B14,[1]Sheet1!B$4:K$8446,9,0)</f>
        <v>79</v>
      </c>
      <c r="K14" s="35" t="str">
        <f t="shared" si="1"/>
        <v>Khá</v>
      </c>
    </row>
    <row r="15" spans="1:11" ht="15.75" x14ac:dyDescent="0.25">
      <c r="A15" s="5">
        <v>3</v>
      </c>
      <c r="B15" s="18" t="s">
        <v>990</v>
      </c>
      <c r="C15" s="17" t="s">
        <v>329</v>
      </c>
      <c r="D15" s="36">
        <v>38674</v>
      </c>
      <c r="E15" s="34">
        <f>VLOOKUP(B15,[1]Sheet1!B$4:L$8446,4,0)</f>
        <v>76</v>
      </c>
      <c r="F15" s="34">
        <f>VLOOKUP(B15,[1]Sheet1!B$4:F$8446,5,0)</f>
        <v>76</v>
      </c>
      <c r="G15" s="34">
        <f>VLOOKUP(B15,[1]Sheet1!B$4:J$8446,6,0)</f>
        <v>76</v>
      </c>
      <c r="H15" s="34">
        <f>VLOOKUP(B15,[1]Sheet1!B$4:H$8446,7,0)</f>
        <v>76</v>
      </c>
      <c r="I15" s="35" t="str">
        <f t="shared" si="0"/>
        <v>Khá</v>
      </c>
      <c r="J15" s="34">
        <f>VLOOKUP(B15,[1]Sheet1!B$4:K$8446,9,0)</f>
        <v>76</v>
      </c>
      <c r="K15" s="35" t="str">
        <f t="shared" si="1"/>
        <v>Khá</v>
      </c>
    </row>
    <row r="16" spans="1:11" ht="15.75" x14ac:dyDescent="0.25">
      <c r="A16" s="5">
        <v>4</v>
      </c>
      <c r="B16" s="18" t="s">
        <v>991</v>
      </c>
      <c r="C16" s="17" t="s">
        <v>330</v>
      </c>
      <c r="D16" s="36">
        <v>38622</v>
      </c>
      <c r="E16" s="34">
        <f>VLOOKUP(B16,[1]Sheet1!B$4:L$8446,4,0)</f>
        <v>80</v>
      </c>
      <c r="F16" s="34">
        <f>VLOOKUP(B16,[1]Sheet1!B$4:F$8446,5,0)</f>
        <v>73</v>
      </c>
      <c r="G16" s="34">
        <f>VLOOKUP(B16,[1]Sheet1!B$4:J$8446,6,0)</f>
        <v>73</v>
      </c>
      <c r="H16" s="34">
        <f>VLOOKUP(B16,[1]Sheet1!B$4:H$8446,7,0)</f>
        <v>73</v>
      </c>
      <c r="I16" s="35" t="str">
        <f t="shared" si="0"/>
        <v>Khá</v>
      </c>
      <c r="J16" s="34">
        <f>VLOOKUP(B16,[1]Sheet1!B$4:K$8446,9,0)</f>
        <v>73</v>
      </c>
      <c r="K16" s="35" t="str">
        <f t="shared" si="1"/>
        <v>Khá</v>
      </c>
    </row>
    <row r="17" spans="1:11" ht="15.75" x14ac:dyDescent="0.25">
      <c r="A17" s="5">
        <v>5</v>
      </c>
      <c r="B17" s="18" t="s">
        <v>992</v>
      </c>
      <c r="C17" s="17" t="s">
        <v>331</v>
      </c>
      <c r="D17" s="36">
        <v>38397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5">
        <v>6</v>
      </c>
      <c r="B18" s="18" t="s">
        <v>993</v>
      </c>
      <c r="C18" s="17" t="s">
        <v>332</v>
      </c>
      <c r="D18" s="36">
        <v>38411</v>
      </c>
      <c r="E18" s="34">
        <f>VLOOKUP(B18,[1]Sheet1!B$4:L$8446,4,0)</f>
        <v>62</v>
      </c>
      <c r="F18" s="34">
        <f>VLOOKUP(B18,[1]Sheet1!B$4:F$8446,5,0)</f>
        <v>62</v>
      </c>
      <c r="G18" s="34">
        <f>VLOOKUP(B18,[1]Sheet1!B$4:J$8446,6,0)</f>
        <v>62</v>
      </c>
      <c r="H18" s="34">
        <f>VLOOKUP(B18,[1]Sheet1!B$4:H$8446,7,0)</f>
        <v>62</v>
      </c>
      <c r="I18" s="35" t="str">
        <f t="shared" si="0"/>
        <v>Trung bình</v>
      </c>
      <c r="J18" s="34">
        <f>VLOOKUP(B18,[1]Sheet1!B$4:K$8446,9,0)</f>
        <v>62</v>
      </c>
      <c r="K18" s="35" t="str">
        <f t="shared" si="1"/>
        <v>Trung bình</v>
      </c>
    </row>
    <row r="19" spans="1:11" ht="15.75" x14ac:dyDescent="0.25">
      <c r="A19" s="5">
        <v>7</v>
      </c>
      <c r="B19" s="18" t="s">
        <v>994</v>
      </c>
      <c r="C19" s="17" t="s">
        <v>333</v>
      </c>
      <c r="D19" s="36">
        <v>38707</v>
      </c>
      <c r="E19" s="34">
        <f>VLOOKUP(B19,[1]Sheet1!B$4:L$8446,4,0)</f>
        <v>70</v>
      </c>
      <c r="F19" s="34">
        <f>VLOOKUP(B19,[1]Sheet1!B$4:F$8446,5,0)</f>
        <v>62</v>
      </c>
      <c r="G19" s="34">
        <f>VLOOKUP(B19,[1]Sheet1!B$4:J$8446,6,0)</f>
        <v>62</v>
      </c>
      <c r="H19" s="34">
        <f>VLOOKUP(B19,[1]Sheet1!B$4:H$8446,7,0)</f>
        <v>62</v>
      </c>
      <c r="I19" s="35" t="str">
        <f t="shared" si="0"/>
        <v>Trung bình</v>
      </c>
      <c r="J19" s="34">
        <f>VLOOKUP(B19,[1]Sheet1!B$4:K$8446,9,0)</f>
        <v>62</v>
      </c>
      <c r="K19" s="35" t="str">
        <f t="shared" si="1"/>
        <v>Trung bình</v>
      </c>
    </row>
    <row r="20" spans="1:11" ht="15.75" x14ac:dyDescent="0.25">
      <c r="A20" s="5">
        <v>8</v>
      </c>
      <c r="B20" s="18" t="s">
        <v>995</v>
      </c>
      <c r="C20" s="17" t="s">
        <v>334</v>
      </c>
      <c r="D20" s="36">
        <v>38686</v>
      </c>
      <c r="E20" s="34">
        <f>VLOOKUP(B20,[1]Sheet1!B$4:L$8446,4,0)</f>
        <v>0</v>
      </c>
      <c r="F20" s="34">
        <f>VLOOKUP(B20,[1]Sheet1!B$4:F$8446,5,0)</f>
        <v>0</v>
      </c>
      <c r="G20" s="34">
        <f>VLOOKUP(B20,[1]Sheet1!B$4:J$8446,6,0)</f>
        <v>0</v>
      </c>
      <c r="H20" s="34">
        <f>VLOOKUP(B20,[1]Sheet1!B$4:H$8446,7,0)</f>
        <v>0</v>
      </c>
      <c r="I20" s="35" t="str">
        <f t="shared" si="0"/>
        <v>Kém</v>
      </c>
      <c r="J20" s="34">
        <f>VLOOKUP(B20,[1]Sheet1!B$4:K$8446,9,0)</f>
        <v>0</v>
      </c>
      <c r="K20" s="35" t="str">
        <f t="shared" si="1"/>
        <v>Kém</v>
      </c>
    </row>
    <row r="21" spans="1:11" ht="15.75" x14ac:dyDescent="0.25">
      <c r="A21" s="5">
        <v>9</v>
      </c>
      <c r="B21" s="18" t="s">
        <v>996</v>
      </c>
      <c r="C21" s="17" t="s">
        <v>335</v>
      </c>
      <c r="D21" s="36">
        <v>38593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5">
        <v>10</v>
      </c>
      <c r="B22" s="18" t="s">
        <v>997</v>
      </c>
      <c r="C22" s="17" t="s">
        <v>336</v>
      </c>
      <c r="D22" s="36">
        <v>38536</v>
      </c>
      <c r="E22" s="34">
        <f>VLOOKUP(B22,[1]Sheet1!B$4:L$8446,4,0)</f>
        <v>72</v>
      </c>
      <c r="F22" s="34">
        <f>VLOOKUP(B22,[1]Sheet1!B$4:F$8446,5,0)</f>
        <v>64</v>
      </c>
      <c r="G22" s="34">
        <f>VLOOKUP(B22,[1]Sheet1!B$4:J$8446,6,0)</f>
        <v>64</v>
      </c>
      <c r="H22" s="34">
        <f>VLOOKUP(B22,[1]Sheet1!B$4:H$8446,7,0)</f>
        <v>64</v>
      </c>
      <c r="I22" s="35" t="str">
        <f t="shared" si="0"/>
        <v>Trung bình</v>
      </c>
      <c r="J22" s="34">
        <f>VLOOKUP(B22,[1]Sheet1!B$4:K$8446,9,0)</f>
        <v>64</v>
      </c>
      <c r="K22" s="35" t="str">
        <f t="shared" si="1"/>
        <v>Trung bình</v>
      </c>
    </row>
    <row r="23" spans="1:11" ht="15.75" x14ac:dyDescent="0.25">
      <c r="A23" s="5">
        <v>11</v>
      </c>
      <c r="B23" s="18" t="s">
        <v>998</v>
      </c>
      <c r="C23" s="17" t="s">
        <v>337</v>
      </c>
      <c r="D23" s="36">
        <v>38559</v>
      </c>
      <c r="E23" s="34">
        <f>VLOOKUP(B23,[1]Sheet1!B$4:L$8446,4,0)</f>
        <v>70</v>
      </c>
      <c r="F23" s="34">
        <f>VLOOKUP(B23,[1]Sheet1!B$4:F$8446,5,0)</f>
        <v>70</v>
      </c>
      <c r="G23" s="34">
        <f>VLOOKUP(B23,[1]Sheet1!B$4:J$8446,6,0)</f>
        <v>70</v>
      </c>
      <c r="H23" s="34">
        <f>VLOOKUP(B23,[1]Sheet1!B$4:H$8446,7,0)</f>
        <v>70</v>
      </c>
      <c r="I23" s="35" t="str">
        <f t="shared" si="0"/>
        <v>Khá</v>
      </c>
      <c r="J23" s="34">
        <f>VLOOKUP(B23,[1]Sheet1!B$4:K$8446,9,0)</f>
        <v>70</v>
      </c>
      <c r="K23" s="35" t="str">
        <f t="shared" si="1"/>
        <v>Khá</v>
      </c>
    </row>
    <row r="24" spans="1:11" ht="15.75" x14ac:dyDescent="0.25">
      <c r="A24" s="5">
        <v>12</v>
      </c>
      <c r="B24" s="18" t="s">
        <v>999</v>
      </c>
      <c r="C24" s="17" t="s">
        <v>338</v>
      </c>
      <c r="D24" s="36">
        <v>38429</v>
      </c>
      <c r="E24" s="34">
        <f>VLOOKUP(B24,[1]Sheet1!B$4:L$8446,4,0)</f>
        <v>80</v>
      </c>
      <c r="F24" s="34">
        <f>VLOOKUP(B24,[1]Sheet1!B$4:F$8446,5,0)</f>
        <v>75</v>
      </c>
      <c r="G24" s="34">
        <f>VLOOKUP(B24,[1]Sheet1!B$4:J$8446,6,0)</f>
        <v>75</v>
      </c>
      <c r="H24" s="34">
        <f>VLOOKUP(B24,[1]Sheet1!B$4:H$8446,7,0)</f>
        <v>75</v>
      </c>
      <c r="I24" s="35" t="str">
        <f t="shared" si="0"/>
        <v>Khá</v>
      </c>
      <c r="J24" s="34">
        <f>VLOOKUP(B24,[1]Sheet1!B$4:K$8446,9,0)</f>
        <v>75</v>
      </c>
      <c r="K24" s="35" t="str">
        <f t="shared" si="1"/>
        <v>Khá</v>
      </c>
    </row>
    <row r="25" spans="1:11" ht="15.75" x14ac:dyDescent="0.25">
      <c r="A25" s="5">
        <v>13</v>
      </c>
      <c r="B25" s="18" t="s">
        <v>1000</v>
      </c>
      <c r="C25" s="17" t="s">
        <v>339</v>
      </c>
      <c r="D25" s="36">
        <v>38644</v>
      </c>
      <c r="E25" s="34">
        <f>VLOOKUP(B25,[1]Sheet1!B$4:L$8446,4,0)</f>
        <v>82</v>
      </c>
      <c r="F25" s="34">
        <f>VLOOKUP(B25,[1]Sheet1!B$4:F$8446,5,0)</f>
        <v>82</v>
      </c>
      <c r="G25" s="34">
        <f>VLOOKUP(B25,[1]Sheet1!B$4:J$8446,6,0)</f>
        <v>82</v>
      </c>
      <c r="H25" s="34">
        <f>VLOOKUP(B25,[1]Sheet1!B$4:H$8446,7,0)</f>
        <v>82</v>
      </c>
      <c r="I25" s="35" t="str">
        <f t="shared" si="0"/>
        <v>Tốt</v>
      </c>
      <c r="J25" s="34">
        <f>VLOOKUP(B25,[1]Sheet1!B$4:K$8446,9,0)</f>
        <v>82</v>
      </c>
      <c r="K25" s="35" t="str">
        <f t="shared" si="1"/>
        <v>Tốt</v>
      </c>
    </row>
    <row r="26" spans="1:11" ht="15.75" x14ac:dyDescent="0.25">
      <c r="A26" s="5">
        <v>14</v>
      </c>
      <c r="B26" s="18" t="s">
        <v>1001</v>
      </c>
      <c r="C26" s="17" t="s">
        <v>340</v>
      </c>
      <c r="D26" s="36">
        <v>38504</v>
      </c>
      <c r="E26" s="34">
        <f>VLOOKUP(B26,[1]Sheet1!B$4:L$8446,4,0)</f>
        <v>80</v>
      </c>
      <c r="F26" s="34">
        <f>VLOOKUP(B26,[1]Sheet1!B$4:F$8446,5,0)</f>
        <v>72</v>
      </c>
      <c r="G26" s="34">
        <f>VLOOKUP(B26,[1]Sheet1!B$4:J$8446,6,0)</f>
        <v>72</v>
      </c>
      <c r="H26" s="34">
        <f>VLOOKUP(B26,[1]Sheet1!B$4:H$8446,7,0)</f>
        <v>72</v>
      </c>
      <c r="I26" s="35" t="str">
        <f t="shared" si="0"/>
        <v>Khá</v>
      </c>
      <c r="J26" s="34">
        <f>VLOOKUP(B26,[1]Sheet1!B$4:K$8446,9,0)</f>
        <v>72</v>
      </c>
      <c r="K26" s="35" t="str">
        <f t="shared" si="1"/>
        <v>Khá</v>
      </c>
    </row>
    <row r="27" spans="1:11" ht="15.75" x14ac:dyDescent="0.25">
      <c r="A27" s="5">
        <v>15</v>
      </c>
      <c r="B27" s="18" t="s">
        <v>1002</v>
      </c>
      <c r="C27" s="17" t="s">
        <v>341</v>
      </c>
      <c r="D27" s="36">
        <v>38653</v>
      </c>
      <c r="E27" s="34">
        <f>VLOOKUP(B27,[1]Sheet1!B$4:L$8446,4,0)</f>
        <v>70</v>
      </c>
      <c r="F27" s="34">
        <f>VLOOKUP(B27,[1]Sheet1!B$4:F$8446,5,0)</f>
        <v>65</v>
      </c>
      <c r="G27" s="34">
        <f>VLOOKUP(B27,[1]Sheet1!B$4:J$8446,6,0)</f>
        <v>65</v>
      </c>
      <c r="H27" s="34">
        <f>VLOOKUP(B27,[1]Sheet1!B$4:H$8446,7,0)</f>
        <v>65</v>
      </c>
      <c r="I27" s="35" t="str">
        <f t="shared" si="0"/>
        <v>Khá</v>
      </c>
      <c r="J27" s="34">
        <f>VLOOKUP(B27,[1]Sheet1!B$4:K$8446,9,0)</f>
        <v>65</v>
      </c>
      <c r="K27" s="35" t="str">
        <f t="shared" si="1"/>
        <v>Khá</v>
      </c>
    </row>
    <row r="28" spans="1:11" ht="15.75" x14ac:dyDescent="0.25">
      <c r="A28" s="5">
        <v>16</v>
      </c>
      <c r="B28" s="18" t="s">
        <v>1003</v>
      </c>
      <c r="C28" s="17" t="s">
        <v>342</v>
      </c>
      <c r="D28" s="36">
        <v>38418</v>
      </c>
      <c r="E28" s="34">
        <f>VLOOKUP(B28,[1]Sheet1!B$4:L$8446,4,0)</f>
        <v>70</v>
      </c>
      <c r="F28" s="34">
        <f>VLOOKUP(B28,[1]Sheet1!B$4:F$8446,5,0)</f>
        <v>65</v>
      </c>
      <c r="G28" s="34">
        <f>VLOOKUP(B28,[1]Sheet1!B$4:J$8446,6,0)</f>
        <v>65</v>
      </c>
      <c r="H28" s="34">
        <f>VLOOKUP(B28,[1]Sheet1!B$4:H$8446,7,0)</f>
        <v>65</v>
      </c>
      <c r="I28" s="35" t="str">
        <f t="shared" si="0"/>
        <v>Khá</v>
      </c>
      <c r="J28" s="34">
        <f>VLOOKUP(B28,[1]Sheet1!B$4:K$8446,9,0)</f>
        <v>65</v>
      </c>
      <c r="K28" s="35" t="str">
        <f t="shared" si="1"/>
        <v>Khá</v>
      </c>
    </row>
    <row r="29" spans="1:11" ht="15.75" x14ac:dyDescent="0.25">
      <c r="A29" s="5">
        <v>17</v>
      </c>
      <c r="B29" s="18" t="s">
        <v>1004</v>
      </c>
      <c r="C29" s="17" t="s">
        <v>343</v>
      </c>
      <c r="D29" s="36">
        <v>38417</v>
      </c>
      <c r="E29" s="34">
        <f>VLOOKUP(B29,[1]Sheet1!B$4:L$8446,4,0)</f>
        <v>90</v>
      </c>
      <c r="F29" s="34">
        <f>VLOOKUP(B29,[1]Sheet1!B$4:F$8446,5,0)</f>
        <v>90</v>
      </c>
      <c r="G29" s="34">
        <f>VLOOKUP(B29,[1]Sheet1!B$4:J$8446,6,0)</f>
        <v>90</v>
      </c>
      <c r="H29" s="34">
        <f>VLOOKUP(B29,[1]Sheet1!B$4:H$8446,7,0)</f>
        <v>90</v>
      </c>
      <c r="I29" s="35" t="str">
        <f t="shared" si="0"/>
        <v>Xuất sắc</v>
      </c>
      <c r="J29" s="34">
        <f>VLOOKUP(B29,[1]Sheet1!B$4:K$8446,9,0)</f>
        <v>90</v>
      </c>
      <c r="K29" s="35" t="str">
        <f t="shared" si="1"/>
        <v>Xuất sắc</v>
      </c>
    </row>
    <row r="30" spans="1:11" ht="15.75" x14ac:dyDescent="0.25">
      <c r="A30" s="5">
        <v>18</v>
      </c>
      <c r="B30" s="18" t="s">
        <v>1005</v>
      </c>
      <c r="C30" s="17" t="s">
        <v>137</v>
      </c>
      <c r="D30" s="36">
        <v>38446</v>
      </c>
      <c r="E30" s="34">
        <f>VLOOKUP(B30,[1]Sheet1!B$4:L$8446,4,0)</f>
        <v>77</v>
      </c>
      <c r="F30" s="34">
        <f>VLOOKUP(B30,[1]Sheet1!B$4:F$8446,5,0)</f>
        <v>72</v>
      </c>
      <c r="G30" s="34">
        <f>VLOOKUP(B30,[1]Sheet1!B$4:J$8446,6,0)</f>
        <v>72</v>
      </c>
      <c r="H30" s="34">
        <f>VLOOKUP(B30,[1]Sheet1!B$4:H$8446,7,0)</f>
        <v>72</v>
      </c>
      <c r="I30" s="35" t="str">
        <f t="shared" si="0"/>
        <v>Khá</v>
      </c>
      <c r="J30" s="34">
        <f>VLOOKUP(B30,[1]Sheet1!B$4:K$8446,9,0)</f>
        <v>72</v>
      </c>
      <c r="K30" s="35" t="str">
        <f t="shared" si="1"/>
        <v>Khá</v>
      </c>
    </row>
    <row r="31" spans="1:11" ht="15.75" x14ac:dyDescent="0.25">
      <c r="A31" s="5">
        <v>19</v>
      </c>
      <c r="B31" s="18" t="s">
        <v>1006</v>
      </c>
      <c r="C31" s="17" t="s">
        <v>344</v>
      </c>
      <c r="D31" s="36">
        <v>38450</v>
      </c>
      <c r="E31" s="34">
        <f>VLOOKUP(B31,[1]Sheet1!B$4:L$8446,4,0)</f>
        <v>75</v>
      </c>
      <c r="F31" s="34">
        <f>VLOOKUP(B31,[1]Sheet1!B$4:F$8446,5,0)</f>
        <v>85</v>
      </c>
      <c r="G31" s="34">
        <f>VLOOKUP(B31,[1]Sheet1!B$4:J$8446,6,0)</f>
        <v>85</v>
      </c>
      <c r="H31" s="34">
        <f>VLOOKUP(B31,[1]Sheet1!B$4:H$8446,7,0)</f>
        <v>85</v>
      </c>
      <c r="I31" s="35" t="str">
        <f t="shared" si="0"/>
        <v>Tốt</v>
      </c>
      <c r="J31" s="34">
        <f>VLOOKUP(B31,[1]Sheet1!B$4:K$8446,9,0)</f>
        <v>85</v>
      </c>
      <c r="K31" s="35" t="str">
        <f t="shared" si="1"/>
        <v>Tốt</v>
      </c>
    </row>
    <row r="32" spans="1:11" ht="15.75" x14ac:dyDescent="0.25">
      <c r="A32" s="5">
        <v>20</v>
      </c>
      <c r="B32" s="18" t="s">
        <v>1007</v>
      </c>
      <c r="C32" s="17" t="s">
        <v>345</v>
      </c>
      <c r="D32" s="36">
        <v>38593</v>
      </c>
      <c r="E32" s="34">
        <f>VLOOKUP(B32,[1]Sheet1!B$4:L$8446,4,0)</f>
        <v>77</v>
      </c>
      <c r="F32" s="34">
        <f>VLOOKUP(B32,[1]Sheet1!B$4:F$8446,5,0)</f>
        <v>77</v>
      </c>
      <c r="G32" s="34">
        <f>VLOOKUP(B32,[1]Sheet1!B$4:J$8446,6,0)</f>
        <v>77</v>
      </c>
      <c r="H32" s="34">
        <f>VLOOKUP(B32,[1]Sheet1!B$4:H$8446,7,0)</f>
        <v>77</v>
      </c>
      <c r="I32" s="35" t="str">
        <f t="shared" si="0"/>
        <v>Khá</v>
      </c>
      <c r="J32" s="34">
        <f>VLOOKUP(B32,[1]Sheet1!B$4:K$8446,9,0)</f>
        <v>77</v>
      </c>
      <c r="K32" s="35" t="str">
        <f t="shared" si="1"/>
        <v>Khá</v>
      </c>
    </row>
    <row r="33" spans="1:11" ht="15.75" x14ac:dyDescent="0.25">
      <c r="A33" s="5">
        <v>21</v>
      </c>
      <c r="B33" s="18" t="s">
        <v>1008</v>
      </c>
      <c r="C33" s="17" t="s">
        <v>346</v>
      </c>
      <c r="D33" s="36">
        <v>38356</v>
      </c>
      <c r="E33" s="34">
        <f>VLOOKUP(B33,[1]Sheet1!B$4:L$8446,4,0)</f>
        <v>94</v>
      </c>
      <c r="F33" s="34">
        <f>VLOOKUP(B33,[1]Sheet1!B$4:F$8446,5,0)</f>
        <v>89</v>
      </c>
      <c r="G33" s="34">
        <f>VLOOKUP(B33,[1]Sheet1!B$4:J$8446,6,0)</f>
        <v>89</v>
      </c>
      <c r="H33" s="34">
        <f>VLOOKUP(B33,[1]Sheet1!B$4:H$8446,7,0)</f>
        <v>89</v>
      </c>
      <c r="I33" s="35" t="str">
        <f t="shared" si="0"/>
        <v>Tốt</v>
      </c>
      <c r="J33" s="34">
        <f>VLOOKUP(B33,[1]Sheet1!B$4:K$8446,9,0)</f>
        <v>89</v>
      </c>
      <c r="K33" s="35" t="str">
        <f t="shared" si="1"/>
        <v>Tốt</v>
      </c>
    </row>
    <row r="34" spans="1:11" ht="15.75" x14ac:dyDescent="0.25">
      <c r="A34" s="5">
        <v>22</v>
      </c>
      <c r="B34" s="18" t="s">
        <v>1009</v>
      </c>
      <c r="C34" s="17" t="s">
        <v>348</v>
      </c>
      <c r="D34" s="36">
        <v>38541</v>
      </c>
      <c r="E34" s="34">
        <f>VLOOKUP(B34,[1]Sheet1!B$4:L$8446,4,0)</f>
        <v>67</v>
      </c>
      <c r="F34" s="34">
        <f>VLOOKUP(B34,[1]Sheet1!B$4:F$8446,5,0)</f>
        <v>67</v>
      </c>
      <c r="G34" s="34">
        <f>VLOOKUP(B34,[1]Sheet1!B$4:J$8446,6,0)</f>
        <v>67</v>
      </c>
      <c r="H34" s="34">
        <f>VLOOKUP(B34,[1]Sheet1!B$4:H$8446,7,0)</f>
        <v>67</v>
      </c>
      <c r="I34" s="35" t="str">
        <f t="shared" si="0"/>
        <v>Khá</v>
      </c>
      <c r="J34" s="34">
        <f>VLOOKUP(B34,[1]Sheet1!B$4:K$8446,9,0)</f>
        <v>67</v>
      </c>
      <c r="K34" s="35" t="str">
        <f t="shared" si="1"/>
        <v>Khá</v>
      </c>
    </row>
    <row r="35" spans="1:11" ht="15.75" x14ac:dyDescent="0.25">
      <c r="A35" s="5">
        <v>23</v>
      </c>
      <c r="B35" s="18" t="s">
        <v>1010</v>
      </c>
      <c r="C35" s="17" t="s">
        <v>349</v>
      </c>
      <c r="D35" s="36">
        <v>38634</v>
      </c>
      <c r="E35" s="34">
        <f>VLOOKUP(B35,[1]Sheet1!B$4:L$8446,4,0)</f>
        <v>72</v>
      </c>
      <c r="F35" s="34">
        <f>VLOOKUP(B35,[1]Sheet1!B$4:F$8446,5,0)</f>
        <v>64</v>
      </c>
      <c r="G35" s="34">
        <f>VLOOKUP(B35,[1]Sheet1!B$4:J$8446,6,0)</f>
        <v>64</v>
      </c>
      <c r="H35" s="34">
        <f>VLOOKUP(B35,[1]Sheet1!B$4:H$8446,7,0)</f>
        <v>64</v>
      </c>
      <c r="I35" s="35" t="str">
        <f t="shared" si="0"/>
        <v>Trung bình</v>
      </c>
      <c r="J35" s="34">
        <f>VLOOKUP(B35,[1]Sheet1!B$4:K$8446,9,0)</f>
        <v>64</v>
      </c>
      <c r="K35" s="35" t="str">
        <f t="shared" si="1"/>
        <v>Trung bình</v>
      </c>
    </row>
    <row r="36" spans="1:11" ht="15.75" x14ac:dyDescent="0.25">
      <c r="A36" s="5">
        <v>24</v>
      </c>
      <c r="B36" s="18" t="s">
        <v>1011</v>
      </c>
      <c r="C36" s="17" t="s">
        <v>347</v>
      </c>
      <c r="D36" s="36">
        <v>38473</v>
      </c>
      <c r="E36" s="34">
        <f>VLOOKUP(B36,[1]Sheet1!B$4:L$8446,4,0)</f>
        <v>70</v>
      </c>
      <c r="F36" s="34">
        <f>VLOOKUP(B36,[1]Sheet1!B$4:F$8446,5,0)</f>
        <v>62</v>
      </c>
      <c r="G36" s="34">
        <f>VLOOKUP(B36,[1]Sheet1!B$4:J$8446,6,0)</f>
        <v>62</v>
      </c>
      <c r="H36" s="34">
        <f>VLOOKUP(B36,[1]Sheet1!B$4:H$8446,7,0)</f>
        <v>62</v>
      </c>
      <c r="I36" s="35" t="str">
        <f t="shared" si="0"/>
        <v>Trung bình</v>
      </c>
      <c r="J36" s="34">
        <f>VLOOKUP(B36,[1]Sheet1!B$4:K$8446,9,0)</f>
        <v>62</v>
      </c>
      <c r="K36" s="35" t="str">
        <f t="shared" si="1"/>
        <v>Trung bình</v>
      </c>
    </row>
    <row r="37" spans="1:11" ht="15.75" x14ac:dyDescent="0.25">
      <c r="A37" s="5">
        <v>25</v>
      </c>
      <c r="B37" s="18" t="s">
        <v>1012</v>
      </c>
      <c r="C37" s="17" t="s">
        <v>350</v>
      </c>
      <c r="D37" s="36">
        <v>38500</v>
      </c>
      <c r="E37" s="34">
        <f>VLOOKUP(B37,[1]Sheet1!B$4:L$8446,4,0)</f>
        <v>82</v>
      </c>
      <c r="F37" s="34">
        <f>VLOOKUP(B37,[1]Sheet1!B$4:F$8446,5,0)</f>
        <v>82</v>
      </c>
      <c r="G37" s="34">
        <f>VLOOKUP(B37,[1]Sheet1!B$4:J$8446,6,0)</f>
        <v>82</v>
      </c>
      <c r="H37" s="34">
        <f>VLOOKUP(B37,[1]Sheet1!B$4:H$8446,7,0)</f>
        <v>82</v>
      </c>
      <c r="I37" s="35" t="str">
        <f t="shared" si="0"/>
        <v>Tốt</v>
      </c>
      <c r="J37" s="34">
        <f>VLOOKUP(B37,[1]Sheet1!B$4:K$8446,9,0)</f>
        <v>82</v>
      </c>
      <c r="K37" s="35" t="str">
        <f t="shared" si="1"/>
        <v>Tốt</v>
      </c>
    </row>
    <row r="38" spans="1:11" ht="15.75" x14ac:dyDescent="0.25">
      <c r="A38" s="5">
        <v>26</v>
      </c>
      <c r="B38" s="18" t="s">
        <v>1013</v>
      </c>
      <c r="C38" s="17" t="s">
        <v>351</v>
      </c>
      <c r="D38" s="36">
        <v>38374</v>
      </c>
      <c r="E38" s="34">
        <f>VLOOKUP(B38,[1]Sheet1!B$4:L$8446,4,0)</f>
        <v>70</v>
      </c>
      <c r="F38" s="34">
        <f>VLOOKUP(B38,[1]Sheet1!B$4:F$8446,5,0)</f>
        <v>62</v>
      </c>
      <c r="G38" s="34">
        <f>VLOOKUP(B38,[1]Sheet1!B$4:J$8446,6,0)</f>
        <v>62</v>
      </c>
      <c r="H38" s="34">
        <f>VLOOKUP(B38,[1]Sheet1!B$4:H$8446,7,0)</f>
        <v>62</v>
      </c>
      <c r="I38" s="35" t="str">
        <f t="shared" si="0"/>
        <v>Trung bình</v>
      </c>
      <c r="J38" s="34">
        <f>VLOOKUP(B38,[1]Sheet1!B$4:K$8446,9,0)</f>
        <v>62</v>
      </c>
      <c r="K38" s="35" t="str">
        <f t="shared" si="1"/>
        <v>Trung bình</v>
      </c>
    </row>
    <row r="39" spans="1:11" ht="15.75" x14ac:dyDescent="0.25">
      <c r="A39" s="5">
        <v>27</v>
      </c>
      <c r="B39" s="18" t="s">
        <v>1014</v>
      </c>
      <c r="C39" s="17" t="s">
        <v>352</v>
      </c>
      <c r="D39" s="36">
        <v>38481</v>
      </c>
      <c r="E39" s="34">
        <f>VLOOKUP(B39,[1]Sheet1!B$4:L$8446,4,0)</f>
        <v>70</v>
      </c>
      <c r="F39" s="34">
        <f>VLOOKUP(B39,[1]Sheet1!B$4:F$8446,5,0)</f>
        <v>90</v>
      </c>
      <c r="G39" s="34">
        <f>VLOOKUP(B39,[1]Sheet1!B$4:J$8446,6,0)</f>
        <v>90</v>
      </c>
      <c r="H39" s="34">
        <f>VLOOKUP(B39,[1]Sheet1!B$4:H$8446,7,0)</f>
        <v>90</v>
      </c>
      <c r="I39" s="35" t="str">
        <f t="shared" si="0"/>
        <v>Xuất sắc</v>
      </c>
      <c r="J39" s="34">
        <f>VLOOKUP(B39,[1]Sheet1!B$4:K$8446,9,0)</f>
        <v>90</v>
      </c>
      <c r="K39" s="35" t="str">
        <f t="shared" si="1"/>
        <v>Xuất sắc</v>
      </c>
    </row>
    <row r="40" spans="1:11" ht="15.75" x14ac:dyDescent="0.25">
      <c r="A40" s="5">
        <v>28</v>
      </c>
      <c r="B40" s="18" t="s">
        <v>1015</v>
      </c>
      <c r="C40" s="17" t="s">
        <v>353</v>
      </c>
      <c r="D40" s="36">
        <v>38546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5">
        <v>29</v>
      </c>
      <c r="B41" s="18" t="s">
        <v>1016</v>
      </c>
      <c r="C41" s="17" t="s">
        <v>354</v>
      </c>
      <c r="D41" s="36">
        <v>38426</v>
      </c>
      <c r="E41" s="34">
        <f>VLOOKUP(B41,[1]Sheet1!B$4:L$8446,4,0)</f>
        <v>70</v>
      </c>
      <c r="F41" s="34">
        <f>VLOOKUP(B41,[1]Sheet1!B$4:F$8446,5,0)</f>
        <v>62</v>
      </c>
      <c r="G41" s="34">
        <f>VLOOKUP(B41,[1]Sheet1!B$4:J$8446,6,0)</f>
        <v>62</v>
      </c>
      <c r="H41" s="34">
        <f>VLOOKUP(B41,[1]Sheet1!B$4:H$8446,7,0)</f>
        <v>62</v>
      </c>
      <c r="I41" s="35" t="str">
        <f t="shared" si="0"/>
        <v>Trung bình</v>
      </c>
      <c r="J41" s="34">
        <f>VLOOKUP(B41,[1]Sheet1!B$4:K$8446,9,0)</f>
        <v>62</v>
      </c>
      <c r="K41" s="35" t="str">
        <f t="shared" si="1"/>
        <v>Trung bình</v>
      </c>
    </row>
    <row r="42" spans="1:11" ht="15.75" x14ac:dyDescent="0.25">
      <c r="A42" s="5">
        <v>30</v>
      </c>
      <c r="B42" s="18" t="s">
        <v>1017</v>
      </c>
      <c r="C42" s="17" t="s">
        <v>355</v>
      </c>
      <c r="D42" s="36">
        <v>38640</v>
      </c>
      <c r="E42" s="34">
        <f>VLOOKUP(B42,[1]Sheet1!B$4:L$8446,4,0)</f>
        <v>84</v>
      </c>
      <c r="F42" s="34">
        <f>VLOOKUP(B42,[1]Sheet1!B$4:F$8446,5,0)</f>
        <v>79</v>
      </c>
      <c r="G42" s="34">
        <f>VLOOKUP(B42,[1]Sheet1!B$4:J$8446,6,0)</f>
        <v>79</v>
      </c>
      <c r="H42" s="34">
        <f>VLOOKUP(B42,[1]Sheet1!B$4:H$8446,7,0)</f>
        <v>79</v>
      </c>
      <c r="I42" s="35" t="str">
        <f t="shared" si="0"/>
        <v>Khá</v>
      </c>
      <c r="J42" s="34">
        <f>VLOOKUP(B42,[1]Sheet1!B$4:K$8446,9,0)</f>
        <v>79</v>
      </c>
      <c r="K42" s="35" t="str">
        <f t="shared" si="1"/>
        <v>Khá</v>
      </c>
    </row>
    <row r="43" spans="1:11" ht="15.75" x14ac:dyDescent="0.25">
      <c r="A43" s="5">
        <v>31</v>
      </c>
      <c r="B43" s="18" t="s">
        <v>1018</v>
      </c>
      <c r="C43" s="17" t="s">
        <v>356</v>
      </c>
      <c r="D43" s="36">
        <v>38432</v>
      </c>
      <c r="E43" s="34">
        <f>VLOOKUP(B43,[1]Sheet1!B$4:L$8446,4,0)</f>
        <v>100</v>
      </c>
      <c r="F43" s="34">
        <f>VLOOKUP(B43,[1]Sheet1!B$4:F$8446,5,0)</f>
        <v>95</v>
      </c>
      <c r="G43" s="34">
        <f>VLOOKUP(B43,[1]Sheet1!B$4:J$8446,6,0)</f>
        <v>95</v>
      </c>
      <c r="H43" s="34">
        <f>VLOOKUP(B43,[1]Sheet1!B$4:H$8446,7,0)</f>
        <v>95</v>
      </c>
      <c r="I43" s="35" t="str">
        <f t="shared" si="0"/>
        <v>Xuất sắc</v>
      </c>
      <c r="J43" s="34">
        <f>VLOOKUP(B43,[1]Sheet1!B$4:K$8446,9,0)</f>
        <v>95</v>
      </c>
      <c r="K43" s="35" t="str">
        <f t="shared" si="1"/>
        <v>Xuất sắc</v>
      </c>
    </row>
    <row r="44" spans="1:11" ht="15.75" x14ac:dyDescent="0.25">
      <c r="A44" s="5">
        <v>32</v>
      </c>
      <c r="B44" s="18" t="s">
        <v>1019</v>
      </c>
      <c r="C44" s="17" t="s">
        <v>357</v>
      </c>
      <c r="D44" s="36">
        <v>38610</v>
      </c>
      <c r="E44" s="34">
        <f>VLOOKUP(B44,[1]Sheet1!B$4:L$8446,4,0)</f>
        <v>82</v>
      </c>
      <c r="F44" s="34">
        <f>VLOOKUP(B44,[1]Sheet1!B$4:F$8446,5,0)</f>
        <v>77</v>
      </c>
      <c r="G44" s="34">
        <f>VLOOKUP(B44,[1]Sheet1!B$4:J$8446,6,0)</f>
        <v>77</v>
      </c>
      <c r="H44" s="34">
        <f>VLOOKUP(B44,[1]Sheet1!B$4:H$8446,7,0)</f>
        <v>77</v>
      </c>
      <c r="I44" s="35" t="str">
        <f t="shared" si="0"/>
        <v>Khá</v>
      </c>
      <c r="J44" s="34">
        <f>VLOOKUP(B44,[1]Sheet1!B$4:K$8446,9,0)</f>
        <v>77</v>
      </c>
      <c r="K44" s="35" t="str">
        <f t="shared" si="1"/>
        <v>Khá</v>
      </c>
    </row>
    <row r="45" spans="1:11" ht="15.75" x14ac:dyDescent="0.25">
      <c r="A45" s="5">
        <v>33</v>
      </c>
      <c r="B45" s="18" t="s">
        <v>1020</v>
      </c>
      <c r="C45" s="17" t="s">
        <v>358</v>
      </c>
      <c r="D45" s="36">
        <v>38599</v>
      </c>
      <c r="E45" s="34">
        <f>VLOOKUP(B45,[1]Sheet1!B$4:L$8446,4,0)</f>
        <v>80</v>
      </c>
      <c r="F45" s="34">
        <f>VLOOKUP(B45,[1]Sheet1!B$4:F$8446,5,0)</f>
        <v>75</v>
      </c>
      <c r="G45" s="34">
        <f>VLOOKUP(B45,[1]Sheet1!B$4:J$8446,6,0)</f>
        <v>75</v>
      </c>
      <c r="H45" s="34">
        <f>VLOOKUP(B45,[1]Sheet1!B$4:H$8446,7,0)</f>
        <v>75</v>
      </c>
      <c r="I45" s="35" t="str">
        <f t="shared" si="0"/>
        <v>Khá</v>
      </c>
      <c r="J45" s="34">
        <f>VLOOKUP(B45,[1]Sheet1!B$4:K$8446,9,0)</f>
        <v>75</v>
      </c>
      <c r="K45" s="35" t="str">
        <f t="shared" si="1"/>
        <v>Khá</v>
      </c>
    </row>
    <row r="46" spans="1:11" ht="15.75" x14ac:dyDescent="0.25">
      <c r="A46" s="5">
        <v>34</v>
      </c>
      <c r="B46" s="18" t="s">
        <v>1021</v>
      </c>
      <c r="C46" s="17" t="s">
        <v>359</v>
      </c>
      <c r="D46" s="36">
        <v>38399</v>
      </c>
      <c r="E46" s="34">
        <f>VLOOKUP(B46,[1]Sheet1!B$4:L$8446,4,0)</f>
        <v>70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5">
        <v>35</v>
      </c>
      <c r="B47" s="18" t="s">
        <v>1022</v>
      </c>
      <c r="C47" s="17" t="s">
        <v>360</v>
      </c>
      <c r="D47" s="36">
        <v>38374</v>
      </c>
      <c r="E47" s="34">
        <f>VLOOKUP(B47,[1]Sheet1!B$4:L$8446,4,0)</f>
        <v>70</v>
      </c>
      <c r="F47" s="34">
        <f>VLOOKUP(B47,[1]Sheet1!B$4:F$8446,5,0)</f>
        <v>75</v>
      </c>
      <c r="G47" s="34">
        <f>VLOOKUP(B47,[1]Sheet1!B$4:J$8446,6,0)</f>
        <v>75</v>
      </c>
      <c r="H47" s="34">
        <f>VLOOKUP(B47,[1]Sheet1!B$4:H$8446,7,0)</f>
        <v>75</v>
      </c>
      <c r="I47" s="35" t="str">
        <f t="shared" si="0"/>
        <v>Khá</v>
      </c>
      <c r="J47" s="34">
        <f>VLOOKUP(B47,[1]Sheet1!B$4:K$8446,9,0)</f>
        <v>75</v>
      </c>
      <c r="K47" s="35" t="str">
        <f t="shared" si="1"/>
        <v>Khá</v>
      </c>
    </row>
    <row r="48" spans="1:11" ht="15.75" x14ac:dyDescent="0.25">
      <c r="A48" s="5">
        <v>36</v>
      </c>
      <c r="B48" s="18" t="s">
        <v>1023</v>
      </c>
      <c r="C48" s="17" t="s">
        <v>365</v>
      </c>
      <c r="D48" s="36">
        <v>38573</v>
      </c>
      <c r="E48" s="34">
        <f>VLOOKUP(B48,[1]Sheet1!B$4:L$8446,4,0)</f>
        <v>70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5">
        <v>37</v>
      </c>
      <c r="B49" s="18" t="s">
        <v>1024</v>
      </c>
      <c r="C49" s="17" t="s">
        <v>366</v>
      </c>
      <c r="D49" s="36">
        <v>38627</v>
      </c>
      <c r="E49" s="34">
        <f>VLOOKUP(B49,[1]Sheet1!B$4:L$8446,4,0)</f>
        <v>70</v>
      </c>
      <c r="F49" s="34">
        <f>VLOOKUP(B49,[1]Sheet1!B$4:F$8446,5,0)</f>
        <v>70</v>
      </c>
      <c r="G49" s="34">
        <f>VLOOKUP(B49,[1]Sheet1!B$4:J$8446,6,0)</f>
        <v>70</v>
      </c>
      <c r="H49" s="34">
        <f>VLOOKUP(B49,[1]Sheet1!B$4:H$8446,7,0)</f>
        <v>70</v>
      </c>
      <c r="I49" s="35" t="str">
        <f t="shared" si="0"/>
        <v>Khá</v>
      </c>
      <c r="J49" s="34">
        <f>VLOOKUP(B49,[1]Sheet1!B$4:K$8446,9,0)</f>
        <v>70</v>
      </c>
      <c r="K49" s="35" t="str">
        <f t="shared" si="1"/>
        <v>Khá</v>
      </c>
    </row>
    <row r="50" spans="1:11" ht="15.75" x14ac:dyDescent="0.25">
      <c r="A50" s="5">
        <v>38</v>
      </c>
      <c r="B50" s="18" t="s">
        <v>1025</v>
      </c>
      <c r="C50" s="17" t="s">
        <v>367</v>
      </c>
      <c r="D50" s="36">
        <v>38084</v>
      </c>
      <c r="E50" s="34">
        <f>VLOOKUP(B50,[1]Sheet1!B$4:L$8446,4,0)</f>
        <v>90</v>
      </c>
      <c r="F50" s="34">
        <f>VLOOKUP(B50,[1]Sheet1!B$4:F$8446,5,0)</f>
        <v>85</v>
      </c>
      <c r="G50" s="34">
        <f>VLOOKUP(B50,[1]Sheet1!B$4:J$8446,6,0)</f>
        <v>85</v>
      </c>
      <c r="H50" s="34">
        <f>VLOOKUP(B50,[1]Sheet1!B$4:H$8446,7,0)</f>
        <v>85</v>
      </c>
      <c r="I50" s="35" t="str">
        <f t="shared" si="0"/>
        <v>Tốt</v>
      </c>
      <c r="J50" s="34">
        <f>VLOOKUP(B50,[1]Sheet1!B$4:K$8446,9,0)</f>
        <v>85</v>
      </c>
      <c r="K50" s="35" t="str">
        <f t="shared" si="1"/>
        <v>Tốt</v>
      </c>
    </row>
    <row r="51" spans="1:11" ht="15.75" x14ac:dyDescent="0.25">
      <c r="A51" s="5">
        <v>39</v>
      </c>
      <c r="B51" s="18" t="s">
        <v>1026</v>
      </c>
      <c r="C51" s="17" t="s">
        <v>361</v>
      </c>
      <c r="D51" s="36">
        <v>38669</v>
      </c>
      <c r="E51" s="34">
        <f>VLOOKUP(B51,[1]Sheet1!B$4:L$8446,4,0)</f>
        <v>90</v>
      </c>
      <c r="F51" s="34">
        <f>VLOOKUP(B51,[1]Sheet1!B$4:F$8446,5,0)</f>
        <v>85</v>
      </c>
      <c r="G51" s="34">
        <f>VLOOKUP(B51,[1]Sheet1!B$4:J$8446,6,0)</f>
        <v>85</v>
      </c>
      <c r="H51" s="34">
        <f>VLOOKUP(B51,[1]Sheet1!B$4:H$8446,7,0)</f>
        <v>85</v>
      </c>
      <c r="I51" s="35" t="str">
        <f t="shared" si="0"/>
        <v>Tốt</v>
      </c>
      <c r="J51" s="34">
        <f>VLOOKUP(B51,[1]Sheet1!B$4:K$8446,9,0)</f>
        <v>85</v>
      </c>
      <c r="K51" s="35" t="str">
        <f t="shared" si="1"/>
        <v>Tốt</v>
      </c>
    </row>
    <row r="52" spans="1:11" ht="15.75" x14ac:dyDescent="0.25">
      <c r="A52" s="5">
        <v>40</v>
      </c>
      <c r="B52" s="18" t="s">
        <v>1027</v>
      </c>
      <c r="C52" s="17" t="s">
        <v>362</v>
      </c>
      <c r="D52" s="36">
        <v>38702</v>
      </c>
      <c r="E52" s="34">
        <f>VLOOKUP(B52,[1]Sheet1!B$4:L$8446,4,0)</f>
        <v>72</v>
      </c>
      <c r="F52" s="34">
        <f>VLOOKUP(B52,[1]Sheet1!B$4:F$8446,5,0)</f>
        <v>87</v>
      </c>
      <c r="G52" s="34">
        <f>VLOOKUP(B52,[1]Sheet1!B$4:J$8446,6,0)</f>
        <v>87</v>
      </c>
      <c r="H52" s="34">
        <f>VLOOKUP(B52,[1]Sheet1!B$4:H$8446,7,0)</f>
        <v>87</v>
      </c>
      <c r="I52" s="35" t="str">
        <f t="shared" si="0"/>
        <v>Tốt</v>
      </c>
      <c r="J52" s="34">
        <f>VLOOKUP(B52,[1]Sheet1!B$4:K$8446,9,0)</f>
        <v>87</v>
      </c>
      <c r="K52" s="35" t="str">
        <f t="shared" si="1"/>
        <v>Tốt</v>
      </c>
    </row>
    <row r="53" spans="1:11" ht="15.75" x14ac:dyDescent="0.25">
      <c r="A53" s="5">
        <v>41</v>
      </c>
      <c r="B53" s="18" t="s">
        <v>1028</v>
      </c>
      <c r="C53" s="17" t="s">
        <v>363</v>
      </c>
      <c r="D53" s="36">
        <v>38582</v>
      </c>
      <c r="E53" s="34">
        <f>VLOOKUP(B53,[1]Sheet1!B$4:L$8446,4,0)</f>
        <v>82</v>
      </c>
      <c r="F53" s="34">
        <f>VLOOKUP(B53,[1]Sheet1!B$4:F$8446,5,0)</f>
        <v>82</v>
      </c>
      <c r="G53" s="34">
        <f>VLOOKUP(B53,[1]Sheet1!B$4:J$8446,6,0)</f>
        <v>82</v>
      </c>
      <c r="H53" s="34">
        <f>VLOOKUP(B53,[1]Sheet1!B$4:H$8446,7,0)</f>
        <v>82</v>
      </c>
      <c r="I53" s="35" t="str">
        <f t="shared" si="0"/>
        <v>Tốt</v>
      </c>
      <c r="J53" s="34">
        <f>VLOOKUP(B53,[1]Sheet1!B$4:K$8446,9,0)</f>
        <v>82</v>
      </c>
      <c r="K53" s="35" t="str">
        <f t="shared" si="1"/>
        <v>Tốt</v>
      </c>
    </row>
    <row r="54" spans="1:11" ht="15.75" x14ac:dyDescent="0.25">
      <c r="A54" s="5">
        <v>42</v>
      </c>
      <c r="B54" s="18" t="s">
        <v>1029</v>
      </c>
      <c r="C54" s="17" t="s">
        <v>368</v>
      </c>
      <c r="D54" s="36">
        <v>38630</v>
      </c>
      <c r="E54" s="34">
        <f>VLOOKUP(B54,[1]Sheet1!B$4:L$8446,4,0)</f>
        <v>80</v>
      </c>
      <c r="F54" s="34">
        <f>VLOOKUP(B54,[1]Sheet1!B$4:F$8446,5,0)</f>
        <v>90</v>
      </c>
      <c r="G54" s="34">
        <f>VLOOKUP(B54,[1]Sheet1!B$4:J$8446,6,0)</f>
        <v>90</v>
      </c>
      <c r="H54" s="34">
        <f>VLOOKUP(B54,[1]Sheet1!B$4:H$8446,7,0)</f>
        <v>90</v>
      </c>
      <c r="I54" s="35" t="str">
        <f t="shared" si="0"/>
        <v>Xuất sắc</v>
      </c>
      <c r="J54" s="34">
        <f>VLOOKUP(B54,[1]Sheet1!B$4:K$8446,9,0)</f>
        <v>90</v>
      </c>
      <c r="K54" s="35" t="str">
        <f t="shared" si="1"/>
        <v>Xuất sắc</v>
      </c>
    </row>
    <row r="55" spans="1:11" ht="15.75" x14ac:dyDescent="0.25">
      <c r="A55" s="5">
        <v>43</v>
      </c>
      <c r="B55" s="18" t="s">
        <v>1030</v>
      </c>
      <c r="C55" s="17" t="s">
        <v>364</v>
      </c>
      <c r="D55" s="36">
        <v>38550</v>
      </c>
      <c r="E55" s="34">
        <f>VLOOKUP(B55,[1]Sheet1!B$4:L$8446,4,0)</f>
        <v>90</v>
      </c>
      <c r="F55" s="34">
        <f>VLOOKUP(B55,[1]Sheet1!B$4:F$8446,5,0)</f>
        <v>90</v>
      </c>
      <c r="G55" s="34">
        <f>VLOOKUP(B55,[1]Sheet1!B$4:J$8446,6,0)</f>
        <v>90</v>
      </c>
      <c r="H55" s="34">
        <f>VLOOKUP(B55,[1]Sheet1!B$4:H$8446,7,0)</f>
        <v>90</v>
      </c>
      <c r="I55" s="35" t="str">
        <f t="shared" si="0"/>
        <v>Xuất sắc</v>
      </c>
      <c r="J55" s="34">
        <f>VLOOKUP(B55,[1]Sheet1!B$4:K$8446,9,0)</f>
        <v>90</v>
      </c>
      <c r="K55" s="35" t="str">
        <f t="shared" si="1"/>
        <v>Xuất sắc</v>
      </c>
    </row>
    <row r="56" spans="1:11" ht="15.75" x14ac:dyDescent="0.25">
      <c r="A56" s="5">
        <v>44</v>
      </c>
      <c r="B56" s="18" t="s">
        <v>1031</v>
      </c>
      <c r="C56" s="17" t="s">
        <v>369</v>
      </c>
      <c r="D56" s="36">
        <v>38364</v>
      </c>
      <c r="E56" s="34">
        <f>VLOOKUP(B56,[1]Sheet1!B$4:L$8446,4,0)</f>
        <v>80</v>
      </c>
      <c r="F56" s="34">
        <f>VLOOKUP(B56,[1]Sheet1!B$4:F$8446,5,0)</f>
        <v>80</v>
      </c>
      <c r="G56" s="34">
        <f>VLOOKUP(B56,[1]Sheet1!B$4:J$8446,6,0)</f>
        <v>80</v>
      </c>
      <c r="H56" s="34">
        <f>VLOOKUP(B56,[1]Sheet1!B$4:H$8446,7,0)</f>
        <v>80</v>
      </c>
      <c r="I56" s="35" t="str">
        <f t="shared" si="0"/>
        <v>Tốt</v>
      </c>
      <c r="J56" s="34">
        <f>VLOOKUP(B56,[1]Sheet1!B$4:K$8446,9,0)</f>
        <v>80</v>
      </c>
      <c r="K56" s="35" t="str">
        <f t="shared" si="1"/>
        <v>Tốt</v>
      </c>
    </row>
    <row r="58" spans="1:11" x14ac:dyDescent="0.25">
      <c r="A58" s="41" t="s">
        <v>370</v>
      </c>
      <c r="B58" s="41"/>
      <c r="C58" s="41"/>
      <c r="D58" s="41"/>
    </row>
  </sheetData>
  <mergeCells count="19">
    <mergeCell ref="E10:E12"/>
    <mergeCell ref="F10:F12"/>
    <mergeCell ref="G10:G12"/>
    <mergeCell ref="A6:K6"/>
    <mergeCell ref="A58:D5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685F-5755-440A-88A3-13B995DBD8CF}">
  <dimension ref="A1:K60"/>
  <sheetViews>
    <sheetView workbookViewId="0">
      <selection activeCell="B13" sqref="B13:K58"/>
    </sheetView>
  </sheetViews>
  <sheetFormatPr defaultColWidth="17.125" defaultRowHeight="15" x14ac:dyDescent="0.25"/>
  <cols>
    <col min="1" max="1" width="4.75" style="30" bestFit="1" customWidth="1"/>
    <col min="2" max="2" width="8.875" style="30" bestFit="1" customWidth="1"/>
    <col min="3" max="3" width="19.625" style="31" customWidth="1"/>
    <col min="4" max="4" width="9.875" style="31" bestFit="1" customWidth="1"/>
    <col min="5" max="5" width="6.875" style="30" bestFit="1" customWidth="1"/>
    <col min="6" max="6" width="5.375" style="30" bestFit="1" customWidth="1"/>
    <col min="7" max="7" width="6.875" style="30" customWidth="1"/>
    <col min="8" max="8" width="5.375" style="30" bestFit="1" customWidth="1"/>
    <col min="9" max="9" width="8.875" style="31" bestFit="1" customWidth="1"/>
    <col min="10" max="10" width="5.375" style="30" bestFit="1" customWidth="1"/>
    <col min="11" max="11" width="8.875" style="31" bestFit="1" customWidth="1"/>
    <col min="12" max="16384" width="17.125" style="31"/>
  </cols>
  <sheetData>
    <row r="1" spans="1:11" ht="16.5" x14ac:dyDescent="0.25">
      <c r="A1" s="50" t="s">
        <v>0</v>
      </c>
      <c r="B1" s="50"/>
      <c r="C1" s="50"/>
      <c r="D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D2" s="52"/>
      <c r="G2" s="51" t="s">
        <v>3</v>
      </c>
      <c r="H2" s="51"/>
      <c r="I2" s="51"/>
      <c r="J2" s="51"/>
      <c r="K2" s="51"/>
    </row>
    <row r="3" spans="1:11" ht="16.5" x14ac:dyDescent="0.25">
      <c r="A3" s="6"/>
    </row>
    <row r="5" spans="1:11" ht="19.5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9.5" x14ac:dyDescent="0.25">
      <c r="A6" s="53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9.5" x14ac:dyDescent="0.2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5.75" x14ac:dyDescent="0.25">
      <c r="A10" s="55" t="s">
        <v>5</v>
      </c>
      <c r="B10" s="56" t="s">
        <v>6</v>
      </c>
      <c r="C10" s="56" t="s">
        <v>7</v>
      </c>
      <c r="D10" s="56" t="s">
        <v>8</v>
      </c>
      <c r="E10" s="47" t="s">
        <v>622</v>
      </c>
      <c r="F10" s="47" t="s">
        <v>623</v>
      </c>
      <c r="G10" s="47" t="s">
        <v>624</v>
      </c>
      <c r="H10" s="56" t="s">
        <v>10</v>
      </c>
      <c r="I10" s="56"/>
      <c r="J10" s="56" t="s">
        <v>10</v>
      </c>
      <c r="K10" s="56"/>
    </row>
    <row r="11" spans="1:11" ht="30.75" customHeight="1" x14ac:dyDescent="0.25">
      <c r="A11" s="55"/>
      <c r="B11" s="56"/>
      <c r="C11" s="56"/>
      <c r="D11" s="56"/>
      <c r="E11" s="48"/>
      <c r="F11" s="48"/>
      <c r="G11" s="48"/>
      <c r="H11" s="56" t="s">
        <v>11</v>
      </c>
      <c r="I11" s="56"/>
      <c r="J11" s="56" t="s">
        <v>26</v>
      </c>
      <c r="K11" s="56"/>
    </row>
    <row r="12" spans="1:11" ht="15.75" x14ac:dyDescent="0.25">
      <c r="A12" s="55"/>
      <c r="B12" s="56"/>
      <c r="C12" s="56"/>
      <c r="D12" s="56"/>
      <c r="E12" s="49"/>
      <c r="F12" s="49"/>
      <c r="G12" s="49"/>
      <c r="H12" s="14" t="s">
        <v>9</v>
      </c>
      <c r="I12" s="14" t="s">
        <v>12</v>
      </c>
      <c r="J12" s="14" t="s">
        <v>9</v>
      </c>
      <c r="K12" s="14" t="s">
        <v>12</v>
      </c>
    </row>
    <row r="13" spans="1:11" ht="15.75" x14ac:dyDescent="0.25">
      <c r="A13" s="32">
        <v>1</v>
      </c>
      <c r="B13" s="18" t="s">
        <v>1032</v>
      </c>
      <c r="C13" s="17" t="s">
        <v>284</v>
      </c>
      <c r="D13" s="36">
        <v>39068</v>
      </c>
      <c r="E13" s="34">
        <f>VLOOKUP(B13,[1]Sheet1!B$4:L$8446,4,0)</f>
        <v>80</v>
      </c>
      <c r="F13" s="34">
        <f>VLOOKUP(B13,[1]Sheet1!B$4:F$8446,5,0)</f>
        <v>80</v>
      </c>
      <c r="G13" s="34">
        <f>VLOOKUP(B13,[1]Sheet1!B$4:J$8446,6,0)</f>
        <v>80</v>
      </c>
      <c r="H13" s="34">
        <f>VLOOKUP(B13,[1]Sheet1!B$4:H$8446,7,0)</f>
        <v>80</v>
      </c>
      <c r="I13" s="35" t="str">
        <f t="shared" ref="I13:I58" si="0">IF(H13&gt;=90,"Xuất sắc",IF(H13&gt;=80,"Tốt", IF(H13&gt;=65,"Khá",IF(H13&gt;=50,"Trung bình", IF(H13&gt;=35, "Yếu", "Kém")))))</f>
        <v>Tốt</v>
      </c>
      <c r="J13" s="34">
        <f>VLOOKUP(B13,[1]Sheet1!B$4:K$8446,9,0)</f>
        <v>80</v>
      </c>
      <c r="K13" s="35" t="str">
        <f t="shared" ref="K13:K58" si="1">IF(J13&gt;=90,"Xuất sắc",IF(J13&gt;=80,"Tốt", IF(J13&gt;=65,"Khá",IF(J13&gt;=50,"Trung bình", IF(J13&gt;=35, "Yếu", "Kém")))))</f>
        <v>Tốt</v>
      </c>
    </row>
    <row r="14" spans="1:11" ht="15.75" x14ac:dyDescent="0.25">
      <c r="A14" s="32">
        <v>2</v>
      </c>
      <c r="B14" s="18" t="s">
        <v>1033</v>
      </c>
      <c r="C14" s="17" t="s">
        <v>285</v>
      </c>
      <c r="D14" s="36">
        <v>39004</v>
      </c>
      <c r="E14" s="34">
        <f>VLOOKUP(B14,[1]Sheet1!B$4:L$8446,4,0)</f>
        <v>82</v>
      </c>
      <c r="F14" s="34">
        <f>VLOOKUP(B14,[1]Sheet1!B$4:F$8446,5,0)</f>
        <v>82</v>
      </c>
      <c r="G14" s="34">
        <f>VLOOKUP(B14,[1]Sheet1!B$4:J$8446,6,0)</f>
        <v>82</v>
      </c>
      <c r="H14" s="34">
        <f>VLOOKUP(B14,[1]Sheet1!B$4:H$8446,7,0)</f>
        <v>82</v>
      </c>
      <c r="I14" s="35" t="str">
        <f t="shared" si="0"/>
        <v>Tốt</v>
      </c>
      <c r="J14" s="34">
        <f>VLOOKUP(B14,[1]Sheet1!B$4:K$8446,9,0)</f>
        <v>82</v>
      </c>
      <c r="K14" s="35" t="str">
        <f t="shared" si="1"/>
        <v>Tốt</v>
      </c>
    </row>
    <row r="15" spans="1:11" ht="15.75" x14ac:dyDescent="0.25">
      <c r="A15" s="32">
        <v>3</v>
      </c>
      <c r="B15" s="18" t="s">
        <v>1034</v>
      </c>
      <c r="C15" s="17" t="s">
        <v>286</v>
      </c>
      <c r="D15" s="36">
        <v>38802</v>
      </c>
      <c r="E15" s="34">
        <f>VLOOKUP(B15,[1]Sheet1!B$4:L$8446,4,0)</f>
        <v>61</v>
      </c>
      <c r="F15" s="34">
        <f>VLOOKUP(B15,[1]Sheet1!B$4:F$8446,5,0)</f>
        <v>61</v>
      </c>
      <c r="G15" s="34">
        <f>VLOOKUP(B15,[1]Sheet1!B$4:J$8446,6,0)</f>
        <v>61</v>
      </c>
      <c r="H15" s="34">
        <f>VLOOKUP(B15,[1]Sheet1!B$4:H$8446,7,0)</f>
        <v>61</v>
      </c>
      <c r="I15" s="35" t="str">
        <f t="shared" si="0"/>
        <v>Trung bình</v>
      </c>
      <c r="J15" s="34">
        <f>VLOOKUP(B15,[1]Sheet1!B$4:K$8446,9,0)</f>
        <v>61</v>
      </c>
      <c r="K15" s="35" t="str">
        <f t="shared" si="1"/>
        <v>Trung bình</v>
      </c>
    </row>
    <row r="16" spans="1:11" ht="15.75" x14ac:dyDescent="0.25">
      <c r="A16" s="32">
        <v>4</v>
      </c>
      <c r="B16" s="18" t="s">
        <v>1035</v>
      </c>
      <c r="C16" s="17" t="s">
        <v>287</v>
      </c>
      <c r="D16" s="36">
        <v>38927</v>
      </c>
      <c r="E16" s="34">
        <f>VLOOKUP(B16,[1]Sheet1!B$4:L$8446,4,0)</f>
        <v>70</v>
      </c>
      <c r="F16" s="34">
        <f>VLOOKUP(B16,[1]Sheet1!B$4:F$8446,5,0)</f>
        <v>70</v>
      </c>
      <c r="G16" s="34">
        <f>VLOOKUP(B16,[1]Sheet1!B$4:J$8446,6,0)</f>
        <v>70</v>
      </c>
      <c r="H16" s="34">
        <f>VLOOKUP(B16,[1]Sheet1!B$4:H$8446,7,0)</f>
        <v>70</v>
      </c>
      <c r="I16" s="35" t="str">
        <f t="shared" si="0"/>
        <v>Khá</v>
      </c>
      <c r="J16" s="34">
        <f>VLOOKUP(B16,[1]Sheet1!B$4:K$8446,9,0)</f>
        <v>70</v>
      </c>
      <c r="K16" s="35" t="str">
        <f t="shared" si="1"/>
        <v>Khá</v>
      </c>
    </row>
    <row r="17" spans="1:11" ht="15.75" x14ac:dyDescent="0.25">
      <c r="A17" s="32">
        <v>5</v>
      </c>
      <c r="B17" s="18" t="s">
        <v>1036</v>
      </c>
      <c r="C17" s="17" t="s">
        <v>288</v>
      </c>
      <c r="D17" s="36">
        <v>38788</v>
      </c>
      <c r="E17" s="34">
        <f>VLOOKUP(B17,[1]Sheet1!B$4:L$8446,4,0)</f>
        <v>80</v>
      </c>
      <c r="F17" s="34">
        <f>VLOOKUP(B17,[1]Sheet1!B$4:F$8446,5,0)</f>
        <v>80</v>
      </c>
      <c r="G17" s="34">
        <f>VLOOKUP(B17,[1]Sheet1!B$4:J$8446,6,0)</f>
        <v>80</v>
      </c>
      <c r="H17" s="34">
        <f>VLOOKUP(B17,[1]Sheet1!B$4:H$8446,7,0)</f>
        <v>80</v>
      </c>
      <c r="I17" s="35" t="str">
        <f t="shared" si="0"/>
        <v>Tốt</v>
      </c>
      <c r="J17" s="34">
        <f>VLOOKUP(B17,[1]Sheet1!B$4:K$8446,9,0)</f>
        <v>80</v>
      </c>
      <c r="K17" s="35" t="str">
        <f t="shared" si="1"/>
        <v>Tốt</v>
      </c>
    </row>
    <row r="18" spans="1:11" ht="15.75" x14ac:dyDescent="0.25">
      <c r="A18" s="32">
        <v>6</v>
      </c>
      <c r="B18" s="18" t="s">
        <v>1037</v>
      </c>
      <c r="C18" s="17" t="s">
        <v>289</v>
      </c>
      <c r="D18" s="36">
        <v>38760</v>
      </c>
      <c r="E18" s="34">
        <f>VLOOKUP(B18,[1]Sheet1!B$4:L$8446,4,0)</f>
        <v>80</v>
      </c>
      <c r="F18" s="34">
        <f>VLOOKUP(B18,[1]Sheet1!B$4:F$8446,5,0)</f>
        <v>80</v>
      </c>
      <c r="G18" s="34">
        <f>VLOOKUP(B18,[1]Sheet1!B$4:J$8446,6,0)</f>
        <v>80</v>
      </c>
      <c r="H18" s="34">
        <f>VLOOKUP(B18,[1]Sheet1!B$4:H$8446,7,0)</f>
        <v>80</v>
      </c>
      <c r="I18" s="35" t="str">
        <f t="shared" si="0"/>
        <v>Tốt</v>
      </c>
      <c r="J18" s="34">
        <f>VLOOKUP(B18,[1]Sheet1!B$4:K$8446,9,0)</f>
        <v>80</v>
      </c>
      <c r="K18" s="35" t="str">
        <f t="shared" si="1"/>
        <v>Tốt</v>
      </c>
    </row>
    <row r="19" spans="1:11" ht="15.75" x14ac:dyDescent="0.25">
      <c r="A19" s="32">
        <v>7</v>
      </c>
      <c r="B19" s="18" t="s">
        <v>1038</v>
      </c>
      <c r="C19" s="17" t="s">
        <v>290</v>
      </c>
      <c r="D19" s="36">
        <v>38919</v>
      </c>
      <c r="E19" s="34">
        <f>VLOOKUP(B19,[1]Sheet1!B$4:L$8446,4,0)</f>
        <v>77</v>
      </c>
      <c r="F19" s="34">
        <f>VLOOKUP(B19,[1]Sheet1!B$4:F$8446,5,0)</f>
        <v>77</v>
      </c>
      <c r="G19" s="34">
        <f>VLOOKUP(B19,[1]Sheet1!B$4:J$8446,6,0)</f>
        <v>77</v>
      </c>
      <c r="H19" s="34">
        <f>VLOOKUP(B19,[1]Sheet1!B$4:H$8446,7,0)</f>
        <v>77</v>
      </c>
      <c r="I19" s="35" t="str">
        <f t="shared" si="0"/>
        <v>Khá</v>
      </c>
      <c r="J19" s="34">
        <f>VLOOKUP(B19,[1]Sheet1!B$4:K$8446,9,0)</f>
        <v>77</v>
      </c>
      <c r="K19" s="35" t="str">
        <f t="shared" si="1"/>
        <v>Khá</v>
      </c>
    </row>
    <row r="20" spans="1:11" ht="15.75" x14ac:dyDescent="0.25">
      <c r="A20" s="32">
        <v>8</v>
      </c>
      <c r="B20" s="18" t="s">
        <v>1039</v>
      </c>
      <c r="C20" s="17" t="s">
        <v>291</v>
      </c>
      <c r="D20" s="36">
        <v>38778</v>
      </c>
      <c r="E20" s="34">
        <f>VLOOKUP(B20,[1]Sheet1!B$4:L$8446,4,0)</f>
        <v>77</v>
      </c>
      <c r="F20" s="34">
        <f>VLOOKUP(B20,[1]Sheet1!B$4:F$8446,5,0)</f>
        <v>77</v>
      </c>
      <c r="G20" s="34">
        <f>VLOOKUP(B20,[1]Sheet1!B$4:J$8446,6,0)</f>
        <v>77</v>
      </c>
      <c r="H20" s="34">
        <f>VLOOKUP(B20,[1]Sheet1!B$4:H$8446,7,0)</f>
        <v>77</v>
      </c>
      <c r="I20" s="35" t="str">
        <f t="shared" si="0"/>
        <v>Khá</v>
      </c>
      <c r="J20" s="34">
        <f>VLOOKUP(B20,[1]Sheet1!B$4:K$8446,9,0)</f>
        <v>77</v>
      </c>
      <c r="K20" s="35" t="str">
        <f t="shared" si="1"/>
        <v>Khá</v>
      </c>
    </row>
    <row r="21" spans="1:11" ht="15.75" x14ac:dyDescent="0.25">
      <c r="A21" s="32">
        <v>9</v>
      </c>
      <c r="B21" s="18" t="s">
        <v>1040</v>
      </c>
      <c r="C21" s="17" t="s">
        <v>295</v>
      </c>
      <c r="D21" s="36">
        <v>38994</v>
      </c>
      <c r="E21" s="34">
        <f>VLOOKUP(B21,[1]Sheet1!B$4:L$8446,4,0)</f>
        <v>67</v>
      </c>
      <c r="F21" s="34">
        <f>VLOOKUP(B21,[1]Sheet1!B$4:F$8446,5,0)</f>
        <v>67</v>
      </c>
      <c r="G21" s="34">
        <f>VLOOKUP(B21,[1]Sheet1!B$4:J$8446,6,0)</f>
        <v>67</v>
      </c>
      <c r="H21" s="34">
        <f>VLOOKUP(B21,[1]Sheet1!B$4:H$8446,7,0)</f>
        <v>67</v>
      </c>
      <c r="I21" s="35" t="str">
        <f t="shared" si="0"/>
        <v>Khá</v>
      </c>
      <c r="J21" s="34">
        <f>VLOOKUP(B21,[1]Sheet1!B$4:K$8446,9,0)</f>
        <v>67</v>
      </c>
      <c r="K21" s="35" t="str">
        <f t="shared" si="1"/>
        <v>Khá</v>
      </c>
    </row>
    <row r="22" spans="1:11" ht="15.75" x14ac:dyDescent="0.25">
      <c r="A22" s="32">
        <v>10</v>
      </c>
      <c r="B22" s="18" t="s">
        <v>1041</v>
      </c>
      <c r="C22" s="17" t="s">
        <v>293</v>
      </c>
      <c r="D22" s="36">
        <v>38965</v>
      </c>
      <c r="E22" s="34">
        <f>VLOOKUP(B22,[1]Sheet1!B$4:L$8446,4,0)</f>
        <v>80</v>
      </c>
      <c r="F22" s="34">
        <f>VLOOKUP(B22,[1]Sheet1!B$4:F$8446,5,0)</f>
        <v>80</v>
      </c>
      <c r="G22" s="34">
        <f>VLOOKUP(B22,[1]Sheet1!B$4:J$8446,6,0)</f>
        <v>80</v>
      </c>
      <c r="H22" s="34">
        <f>VLOOKUP(B22,[1]Sheet1!B$4:H$8446,7,0)</f>
        <v>80</v>
      </c>
      <c r="I22" s="35" t="str">
        <f t="shared" si="0"/>
        <v>Tốt</v>
      </c>
      <c r="J22" s="34">
        <f>VLOOKUP(B22,[1]Sheet1!B$4:K$8446,9,0)</f>
        <v>80</v>
      </c>
      <c r="K22" s="35" t="str">
        <f t="shared" si="1"/>
        <v>Tốt</v>
      </c>
    </row>
    <row r="23" spans="1:11" ht="15.75" x14ac:dyDescent="0.25">
      <c r="A23" s="32">
        <v>11</v>
      </c>
      <c r="B23" s="18" t="s">
        <v>1042</v>
      </c>
      <c r="C23" s="17" t="s">
        <v>209</v>
      </c>
      <c r="D23" s="36">
        <v>38904</v>
      </c>
      <c r="E23" s="34">
        <f>VLOOKUP(B23,[1]Sheet1!B$4:L$8446,4,0)</f>
        <v>90</v>
      </c>
      <c r="F23" s="34">
        <f>VLOOKUP(B23,[1]Sheet1!B$4:F$8446,5,0)</f>
        <v>90</v>
      </c>
      <c r="G23" s="34">
        <f>VLOOKUP(B23,[1]Sheet1!B$4:J$8446,6,0)</f>
        <v>90</v>
      </c>
      <c r="H23" s="34">
        <f>VLOOKUP(B23,[1]Sheet1!B$4:H$8446,7,0)</f>
        <v>90</v>
      </c>
      <c r="I23" s="35" t="str">
        <f t="shared" si="0"/>
        <v>Xuất sắc</v>
      </c>
      <c r="J23" s="34">
        <f>VLOOKUP(B23,[1]Sheet1!B$4:K$8446,9,0)</f>
        <v>90</v>
      </c>
      <c r="K23" s="35" t="str">
        <f t="shared" si="1"/>
        <v>Xuất sắc</v>
      </c>
    </row>
    <row r="24" spans="1:11" ht="15.75" x14ac:dyDescent="0.25">
      <c r="A24" s="32">
        <v>12</v>
      </c>
      <c r="B24" s="18" t="s">
        <v>1043</v>
      </c>
      <c r="C24" s="17" t="s">
        <v>292</v>
      </c>
      <c r="D24" s="36">
        <v>39006</v>
      </c>
      <c r="E24" s="34">
        <f>VLOOKUP(B24,[1]Sheet1!B$4:L$8446,4,0)</f>
        <v>90</v>
      </c>
      <c r="F24" s="34">
        <f>VLOOKUP(B24,[1]Sheet1!B$4:F$8446,5,0)</f>
        <v>90</v>
      </c>
      <c r="G24" s="34">
        <f>VLOOKUP(B24,[1]Sheet1!B$4:J$8446,6,0)</f>
        <v>90</v>
      </c>
      <c r="H24" s="34">
        <f>VLOOKUP(B24,[1]Sheet1!B$4:H$8446,7,0)</f>
        <v>90</v>
      </c>
      <c r="I24" s="35" t="str">
        <f t="shared" si="0"/>
        <v>Xuất sắc</v>
      </c>
      <c r="J24" s="34">
        <f>VLOOKUP(B24,[1]Sheet1!B$4:K$8446,9,0)</f>
        <v>90</v>
      </c>
      <c r="K24" s="35" t="str">
        <f t="shared" si="1"/>
        <v>Xuất sắc</v>
      </c>
    </row>
    <row r="25" spans="1:11" ht="15.75" x14ac:dyDescent="0.25">
      <c r="A25" s="32">
        <v>13</v>
      </c>
      <c r="B25" s="18" t="s">
        <v>1044</v>
      </c>
      <c r="C25" s="17" t="s">
        <v>294</v>
      </c>
      <c r="D25" s="36">
        <v>38901</v>
      </c>
      <c r="E25" s="34">
        <f>VLOOKUP(B25,[1]Sheet1!B$4:L$8446,4,0)</f>
        <v>85</v>
      </c>
      <c r="F25" s="34">
        <f>VLOOKUP(B25,[1]Sheet1!B$4:F$8446,5,0)</f>
        <v>85</v>
      </c>
      <c r="G25" s="34">
        <f>VLOOKUP(B25,[1]Sheet1!B$4:J$8446,6,0)</f>
        <v>85</v>
      </c>
      <c r="H25" s="34">
        <f>VLOOKUP(B25,[1]Sheet1!B$4:H$8446,7,0)</f>
        <v>85</v>
      </c>
      <c r="I25" s="35" t="str">
        <f t="shared" si="0"/>
        <v>Tốt</v>
      </c>
      <c r="J25" s="34">
        <f>VLOOKUP(B25,[1]Sheet1!B$4:K$8446,9,0)</f>
        <v>85</v>
      </c>
      <c r="K25" s="35" t="str">
        <f t="shared" si="1"/>
        <v>Tốt</v>
      </c>
    </row>
    <row r="26" spans="1:11" ht="15.75" x14ac:dyDescent="0.25">
      <c r="A26" s="32">
        <v>14</v>
      </c>
      <c r="B26" s="18" t="s">
        <v>1045</v>
      </c>
      <c r="C26" s="17" t="s">
        <v>50</v>
      </c>
      <c r="D26" s="36">
        <v>39035</v>
      </c>
      <c r="E26" s="34">
        <f>VLOOKUP(B26,[1]Sheet1!B$4:L$8446,4,0)</f>
        <v>70</v>
      </c>
      <c r="F26" s="34">
        <f>VLOOKUP(B26,[1]Sheet1!B$4:F$8446,5,0)</f>
        <v>70</v>
      </c>
      <c r="G26" s="34">
        <f>VLOOKUP(B26,[1]Sheet1!B$4:J$8446,6,0)</f>
        <v>70</v>
      </c>
      <c r="H26" s="34">
        <f>VLOOKUP(B26,[1]Sheet1!B$4:H$8446,7,0)</f>
        <v>70</v>
      </c>
      <c r="I26" s="35" t="str">
        <f t="shared" si="0"/>
        <v>Khá</v>
      </c>
      <c r="J26" s="34">
        <f>VLOOKUP(B26,[1]Sheet1!B$4:K$8446,9,0)</f>
        <v>70</v>
      </c>
      <c r="K26" s="35" t="str">
        <f t="shared" si="1"/>
        <v>Khá</v>
      </c>
    </row>
    <row r="27" spans="1:11" ht="15.75" x14ac:dyDescent="0.25">
      <c r="A27" s="32">
        <v>15</v>
      </c>
      <c r="B27" s="18" t="s">
        <v>1046</v>
      </c>
      <c r="C27" s="17" t="s">
        <v>296</v>
      </c>
      <c r="D27" s="36">
        <v>38907</v>
      </c>
      <c r="E27" s="34">
        <f>VLOOKUP(B27,[1]Sheet1!B$4:L$8446,4,0)</f>
        <v>82</v>
      </c>
      <c r="F27" s="34">
        <f>VLOOKUP(B27,[1]Sheet1!B$4:F$8446,5,0)</f>
        <v>82</v>
      </c>
      <c r="G27" s="34">
        <f>VLOOKUP(B27,[1]Sheet1!B$4:J$8446,6,0)</f>
        <v>82</v>
      </c>
      <c r="H27" s="34">
        <f>VLOOKUP(B27,[1]Sheet1!B$4:H$8446,7,0)</f>
        <v>82</v>
      </c>
      <c r="I27" s="35" t="str">
        <f t="shared" si="0"/>
        <v>Tốt</v>
      </c>
      <c r="J27" s="34">
        <f>VLOOKUP(B27,[1]Sheet1!B$4:K$8446,9,0)</f>
        <v>82</v>
      </c>
      <c r="K27" s="35" t="str">
        <f t="shared" si="1"/>
        <v>Tốt</v>
      </c>
    </row>
    <row r="28" spans="1:11" ht="15.75" x14ac:dyDescent="0.25">
      <c r="A28" s="32">
        <v>16</v>
      </c>
      <c r="B28" s="18" t="s">
        <v>1047</v>
      </c>
      <c r="C28" s="17" t="s">
        <v>297</v>
      </c>
      <c r="D28" s="36">
        <v>39016</v>
      </c>
      <c r="E28" s="34">
        <f>VLOOKUP(B28,[1]Sheet1!B$4:L$8446,4,0)</f>
        <v>35</v>
      </c>
      <c r="F28" s="34">
        <f>VLOOKUP(B28,[1]Sheet1!B$4:F$8446,5,0)</f>
        <v>35</v>
      </c>
      <c r="G28" s="34">
        <f>VLOOKUP(B28,[1]Sheet1!B$4:J$8446,6,0)</f>
        <v>35</v>
      </c>
      <c r="H28" s="34">
        <f>VLOOKUP(B28,[1]Sheet1!B$4:H$8446,7,0)</f>
        <v>35</v>
      </c>
      <c r="I28" s="35" t="str">
        <f t="shared" si="0"/>
        <v>Yếu</v>
      </c>
      <c r="J28" s="34">
        <f>VLOOKUP(B28,[1]Sheet1!B$4:K$8446,9,0)</f>
        <v>35</v>
      </c>
      <c r="K28" s="35" t="str">
        <f t="shared" si="1"/>
        <v>Yếu</v>
      </c>
    </row>
    <row r="29" spans="1:11" ht="15.75" x14ac:dyDescent="0.25">
      <c r="A29" s="32">
        <v>17</v>
      </c>
      <c r="B29" s="18" t="s">
        <v>1048</v>
      </c>
      <c r="C29" s="17" t="s">
        <v>298</v>
      </c>
      <c r="D29" s="36">
        <v>39033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32">
        <v>18</v>
      </c>
      <c r="B30" s="18" t="s">
        <v>1049</v>
      </c>
      <c r="C30" s="17" t="s">
        <v>299</v>
      </c>
      <c r="D30" s="36">
        <v>38838</v>
      </c>
      <c r="E30" s="34">
        <f>VLOOKUP(B30,[1]Sheet1!B$4:L$8446,4,0)</f>
        <v>75</v>
      </c>
      <c r="F30" s="34">
        <f>VLOOKUP(B30,[1]Sheet1!B$4:F$8446,5,0)</f>
        <v>75</v>
      </c>
      <c r="G30" s="34">
        <f>VLOOKUP(B30,[1]Sheet1!B$4:J$8446,6,0)</f>
        <v>75</v>
      </c>
      <c r="H30" s="34">
        <f>VLOOKUP(B30,[1]Sheet1!B$4:H$8446,7,0)</f>
        <v>75</v>
      </c>
      <c r="I30" s="35" t="str">
        <f t="shared" si="0"/>
        <v>Khá</v>
      </c>
      <c r="J30" s="34">
        <f>VLOOKUP(B30,[1]Sheet1!B$4:K$8446,9,0)</f>
        <v>75</v>
      </c>
      <c r="K30" s="35" t="str">
        <f t="shared" si="1"/>
        <v>Khá</v>
      </c>
    </row>
    <row r="31" spans="1:11" ht="15.75" x14ac:dyDescent="0.25">
      <c r="A31" s="32">
        <v>19</v>
      </c>
      <c r="B31" s="18" t="s">
        <v>1050</v>
      </c>
      <c r="C31" s="17" t="s">
        <v>300</v>
      </c>
      <c r="D31" s="36">
        <v>38821</v>
      </c>
      <c r="E31" s="34">
        <f>VLOOKUP(B31,[1]Sheet1!B$4:L$8446,4,0)</f>
        <v>40</v>
      </c>
      <c r="F31" s="34">
        <f>VLOOKUP(B31,[1]Sheet1!B$4:F$8446,5,0)</f>
        <v>40</v>
      </c>
      <c r="G31" s="34">
        <f>VLOOKUP(B31,[1]Sheet1!B$4:J$8446,6,0)</f>
        <v>40</v>
      </c>
      <c r="H31" s="34">
        <f>VLOOKUP(B31,[1]Sheet1!B$4:H$8446,7,0)</f>
        <v>40</v>
      </c>
      <c r="I31" s="35" t="str">
        <f t="shared" si="0"/>
        <v>Yếu</v>
      </c>
      <c r="J31" s="34">
        <f>VLOOKUP(B31,[1]Sheet1!B$4:K$8446,9,0)</f>
        <v>40</v>
      </c>
      <c r="K31" s="35" t="str">
        <f t="shared" si="1"/>
        <v>Yếu</v>
      </c>
    </row>
    <row r="32" spans="1:11" ht="15.75" x14ac:dyDescent="0.25">
      <c r="A32" s="32">
        <v>20</v>
      </c>
      <c r="B32" s="18" t="s">
        <v>1051</v>
      </c>
      <c r="C32" s="17" t="s">
        <v>301</v>
      </c>
      <c r="D32" s="36">
        <v>39035</v>
      </c>
      <c r="E32" s="34">
        <f>VLOOKUP(B32,[1]Sheet1!B$4:L$8446,4,0)</f>
        <v>63</v>
      </c>
      <c r="F32" s="34">
        <f>VLOOKUP(B32,[1]Sheet1!B$4:F$8446,5,0)</f>
        <v>63</v>
      </c>
      <c r="G32" s="34">
        <f>VLOOKUP(B32,[1]Sheet1!B$4:J$8446,6,0)</f>
        <v>63</v>
      </c>
      <c r="H32" s="34">
        <f>VLOOKUP(B32,[1]Sheet1!B$4:H$8446,7,0)</f>
        <v>63</v>
      </c>
      <c r="I32" s="35" t="str">
        <f t="shared" si="0"/>
        <v>Trung bình</v>
      </c>
      <c r="J32" s="34">
        <f>VLOOKUP(B32,[1]Sheet1!B$4:K$8446,9,0)</f>
        <v>63</v>
      </c>
      <c r="K32" s="35" t="str">
        <f t="shared" si="1"/>
        <v>Trung bình</v>
      </c>
    </row>
    <row r="33" spans="1:11" ht="15.75" x14ac:dyDescent="0.25">
      <c r="A33" s="32">
        <v>21</v>
      </c>
      <c r="B33" s="18" t="s">
        <v>1052</v>
      </c>
      <c r="C33" s="17" t="s">
        <v>302</v>
      </c>
      <c r="D33" s="36">
        <v>38786</v>
      </c>
      <c r="E33" s="34">
        <f>VLOOKUP(B33,[1]Sheet1!B$4:L$8446,4,0)</f>
        <v>86</v>
      </c>
      <c r="F33" s="34">
        <f>VLOOKUP(B33,[1]Sheet1!B$4:F$8446,5,0)</f>
        <v>86</v>
      </c>
      <c r="G33" s="34">
        <f>VLOOKUP(B33,[1]Sheet1!B$4:J$8446,6,0)</f>
        <v>86</v>
      </c>
      <c r="H33" s="34">
        <f>VLOOKUP(B33,[1]Sheet1!B$4:H$8446,7,0)</f>
        <v>86</v>
      </c>
      <c r="I33" s="35" t="str">
        <f t="shared" si="0"/>
        <v>Tốt</v>
      </c>
      <c r="J33" s="34">
        <f>VLOOKUP(B33,[1]Sheet1!B$4:K$8446,9,0)</f>
        <v>86</v>
      </c>
      <c r="K33" s="35" t="str">
        <f t="shared" si="1"/>
        <v>Tốt</v>
      </c>
    </row>
    <row r="34" spans="1:11" ht="15.75" x14ac:dyDescent="0.25">
      <c r="A34" s="32">
        <v>22</v>
      </c>
      <c r="B34" s="18" t="s">
        <v>1053</v>
      </c>
      <c r="C34" s="17" t="s">
        <v>303</v>
      </c>
      <c r="D34" s="36">
        <v>38810</v>
      </c>
      <c r="E34" s="34">
        <f>VLOOKUP(B34,[1]Sheet1!B$4:L$8446,4,0)</f>
        <v>72</v>
      </c>
      <c r="F34" s="34">
        <f>VLOOKUP(B34,[1]Sheet1!B$4:F$8446,5,0)</f>
        <v>72</v>
      </c>
      <c r="G34" s="34">
        <f>VLOOKUP(B34,[1]Sheet1!B$4:J$8446,6,0)</f>
        <v>72</v>
      </c>
      <c r="H34" s="34">
        <f>VLOOKUP(B34,[1]Sheet1!B$4:H$8446,7,0)</f>
        <v>72</v>
      </c>
      <c r="I34" s="35" t="str">
        <f t="shared" si="0"/>
        <v>Khá</v>
      </c>
      <c r="J34" s="34">
        <f>VLOOKUP(B34,[1]Sheet1!B$4:K$8446,9,0)</f>
        <v>72</v>
      </c>
      <c r="K34" s="35" t="str">
        <f t="shared" si="1"/>
        <v>Khá</v>
      </c>
    </row>
    <row r="35" spans="1:11" ht="15.75" x14ac:dyDescent="0.25">
      <c r="A35" s="32">
        <v>23</v>
      </c>
      <c r="B35" s="18" t="s">
        <v>1054</v>
      </c>
      <c r="C35" s="17" t="s">
        <v>305</v>
      </c>
      <c r="D35" s="36">
        <v>38761</v>
      </c>
      <c r="E35" s="34">
        <f>VLOOKUP(B35,[1]Sheet1!B$4:L$8446,4,0)</f>
        <v>70</v>
      </c>
      <c r="F35" s="34">
        <f>VLOOKUP(B35,[1]Sheet1!B$4:F$8446,5,0)</f>
        <v>70</v>
      </c>
      <c r="G35" s="34">
        <f>VLOOKUP(B35,[1]Sheet1!B$4:J$8446,6,0)</f>
        <v>70</v>
      </c>
      <c r="H35" s="34">
        <f>VLOOKUP(B35,[1]Sheet1!B$4:H$8446,7,0)</f>
        <v>70</v>
      </c>
      <c r="I35" s="35" t="str">
        <f t="shared" si="0"/>
        <v>Khá</v>
      </c>
      <c r="J35" s="34">
        <f>VLOOKUP(B35,[1]Sheet1!B$4:K$8446,9,0)</f>
        <v>70</v>
      </c>
      <c r="K35" s="35" t="str">
        <f t="shared" si="1"/>
        <v>Khá</v>
      </c>
    </row>
    <row r="36" spans="1:11" ht="15.75" x14ac:dyDescent="0.25">
      <c r="A36" s="32">
        <v>24</v>
      </c>
      <c r="B36" s="18" t="s">
        <v>1055</v>
      </c>
      <c r="C36" s="17" t="s">
        <v>304</v>
      </c>
      <c r="D36" s="36">
        <v>38906</v>
      </c>
      <c r="E36" s="34">
        <f>VLOOKUP(B36,[1]Sheet1!B$4:L$8446,4,0)</f>
        <v>77</v>
      </c>
      <c r="F36" s="34">
        <f>VLOOKUP(B36,[1]Sheet1!B$4:F$8446,5,0)</f>
        <v>77</v>
      </c>
      <c r="G36" s="34">
        <f>VLOOKUP(B36,[1]Sheet1!B$4:J$8446,6,0)</f>
        <v>77</v>
      </c>
      <c r="H36" s="34">
        <f>VLOOKUP(B36,[1]Sheet1!B$4:H$8446,7,0)</f>
        <v>77</v>
      </c>
      <c r="I36" s="35" t="str">
        <f t="shared" si="0"/>
        <v>Khá</v>
      </c>
      <c r="J36" s="34">
        <f>VLOOKUP(B36,[1]Sheet1!B$4:K$8446,9,0)</f>
        <v>77</v>
      </c>
      <c r="K36" s="35" t="str">
        <f t="shared" si="1"/>
        <v>Khá</v>
      </c>
    </row>
    <row r="37" spans="1:11" ht="15.75" x14ac:dyDescent="0.25">
      <c r="A37" s="32">
        <v>25</v>
      </c>
      <c r="B37" s="18" t="s">
        <v>1056</v>
      </c>
      <c r="C37" s="17" t="s">
        <v>306</v>
      </c>
      <c r="D37" s="36">
        <v>38793</v>
      </c>
      <c r="E37" s="34">
        <f>VLOOKUP(B37,[1]Sheet1!B$4:L$8446,4,0)</f>
        <v>70</v>
      </c>
      <c r="F37" s="34">
        <f>VLOOKUP(B37,[1]Sheet1!B$4:F$8446,5,0)</f>
        <v>70</v>
      </c>
      <c r="G37" s="34">
        <f>VLOOKUP(B37,[1]Sheet1!B$4:J$8446,6,0)</f>
        <v>70</v>
      </c>
      <c r="H37" s="34">
        <f>VLOOKUP(B37,[1]Sheet1!B$4:H$8446,7,0)</f>
        <v>70</v>
      </c>
      <c r="I37" s="35" t="str">
        <f t="shared" si="0"/>
        <v>Khá</v>
      </c>
      <c r="J37" s="34">
        <f>VLOOKUP(B37,[1]Sheet1!B$4:K$8446,9,0)</f>
        <v>70</v>
      </c>
      <c r="K37" s="35" t="str">
        <f t="shared" si="1"/>
        <v>Khá</v>
      </c>
    </row>
    <row r="38" spans="1:11" ht="15.75" x14ac:dyDescent="0.25">
      <c r="A38" s="32">
        <v>26</v>
      </c>
      <c r="B38" s="18" t="s">
        <v>1057</v>
      </c>
      <c r="C38" s="17" t="s">
        <v>307</v>
      </c>
      <c r="D38" s="36">
        <v>38962</v>
      </c>
      <c r="E38" s="34">
        <f>VLOOKUP(B38,[1]Sheet1!B$4:L$8446,4,0)</f>
        <v>94</v>
      </c>
      <c r="F38" s="34">
        <f>VLOOKUP(B38,[1]Sheet1!B$4:F$8446,5,0)</f>
        <v>94</v>
      </c>
      <c r="G38" s="34">
        <f>VLOOKUP(B38,[1]Sheet1!B$4:J$8446,6,0)</f>
        <v>94</v>
      </c>
      <c r="H38" s="34">
        <f>VLOOKUP(B38,[1]Sheet1!B$4:H$8446,7,0)</f>
        <v>94</v>
      </c>
      <c r="I38" s="35" t="str">
        <f t="shared" si="0"/>
        <v>Xuất sắc</v>
      </c>
      <c r="J38" s="34">
        <f>VLOOKUP(B38,[1]Sheet1!B$4:K$8446,9,0)</f>
        <v>94</v>
      </c>
      <c r="K38" s="35" t="str">
        <f t="shared" si="1"/>
        <v>Xuất sắc</v>
      </c>
    </row>
    <row r="39" spans="1:11" ht="15.75" x14ac:dyDescent="0.25">
      <c r="A39" s="32">
        <v>27</v>
      </c>
      <c r="B39" s="18" t="s">
        <v>1058</v>
      </c>
      <c r="C39" s="17" t="s">
        <v>308</v>
      </c>
      <c r="D39" s="36">
        <v>38792</v>
      </c>
      <c r="E39" s="34">
        <f>VLOOKUP(B39,[1]Sheet1!B$4:L$8446,4,0)</f>
        <v>70</v>
      </c>
      <c r="F39" s="34">
        <f>VLOOKUP(B39,[1]Sheet1!B$4:F$8446,5,0)</f>
        <v>70</v>
      </c>
      <c r="G39" s="34">
        <f>VLOOKUP(B39,[1]Sheet1!B$4:J$8446,6,0)</f>
        <v>70</v>
      </c>
      <c r="H39" s="34">
        <f>VLOOKUP(B39,[1]Sheet1!B$4:H$8446,7,0)</f>
        <v>70</v>
      </c>
      <c r="I39" s="35" t="str">
        <f t="shared" si="0"/>
        <v>Khá</v>
      </c>
      <c r="J39" s="34">
        <f>VLOOKUP(B39,[1]Sheet1!B$4:K$8446,9,0)</f>
        <v>70</v>
      </c>
      <c r="K39" s="35" t="str">
        <f t="shared" si="1"/>
        <v>Khá</v>
      </c>
    </row>
    <row r="40" spans="1:11" ht="15.75" x14ac:dyDescent="0.25">
      <c r="A40" s="32">
        <v>28</v>
      </c>
      <c r="B40" s="18" t="s">
        <v>1059</v>
      </c>
      <c r="C40" s="17" t="s">
        <v>309</v>
      </c>
      <c r="D40" s="36">
        <v>39075</v>
      </c>
      <c r="E40" s="34">
        <f>VLOOKUP(B40,[1]Sheet1!B$4:L$8446,4,0)</f>
        <v>70</v>
      </c>
      <c r="F40" s="34">
        <f>VLOOKUP(B40,[1]Sheet1!B$4:F$8446,5,0)</f>
        <v>70</v>
      </c>
      <c r="G40" s="34">
        <f>VLOOKUP(B40,[1]Sheet1!B$4:J$8446,6,0)</f>
        <v>70</v>
      </c>
      <c r="H40" s="34">
        <f>VLOOKUP(B40,[1]Sheet1!B$4:H$8446,7,0)</f>
        <v>70</v>
      </c>
      <c r="I40" s="35" t="str">
        <f t="shared" si="0"/>
        <v>Khá</v>
      </c>
      <c r="J40" s="34">
        <f>VLOOKUP(B40,[1]Sheet1!B$4:K$8446,9,0)</f>
        <v>70</v>
      </c>
      <c r="K40" s="35" t="str">
        <f t="shared" si="1"/>
        <v>Khá</v>
      </c>
    </row>
    <row r="41" spans="1:11" ht="15.75" x14ac:dyDescent="0.25">
      <c r="A41" s="32">
        <v>29</v>
      </c>
      <c r="B41" s="18" t="s">
        <v>1060</v>
      </c>
      <c r="C41" s="17" t="s">
        <v>310</v>
      </c>
      <c r="D41" s="36">
        <v>39076</v>
      </c>
      <c r="E41" s="34">
        <f>VLOOKUP(B41,[1]Sheet1!B$4:L$8446,4,0)</f>
        <v>74</v>
      </c>
      <c r="F41" s="34">
        <f>VLOOKUP(B41,[1]Sheet1!B$4:F$8446,5,0)</f>
        <v>74</v>
      </c>
      <c r="G41" s="34">
        <f>VLOOKUP(B41,[1]Sheet1!B$4:J$8446,6,0)</f>
        <v>74</v>
      </c>
      <c r="H41" s="34">
        <f>VLOOKUP(B41,[1]Sheet1!B$4:H$8446,7,0)</f>
        <v>74</v>
      </c>
      <c r="I41" s="35" t="str">
        <f t="shared" si="0"/>
        <v>Khá</v>
      </c>
      <c r="J41" s="34">
        <f>VLOOKUP(B41,[1]Sheet1!B$4:K$8446,9,0)</f>
        <v>74</v>
      </c>
      <c r="K41" s="35" t="str">
        <f t="shared" si="1"/>
        <v>Khá</v>
      </c>
    </row>
    <row r="42" spans="1:11" ht="15.75" x14ac:dyDescent="0.25">
      <c r="A42" s="32">
        <v>30</v>
      </c>
      <c r="B42" s="18" t="s">
        <v>1061</v>
      </c>
      <c r="C42" s="17" t="s">
        <v>311</v>
      </c>
      <c r="D42" s="36">
        <v>38902</v>
      </c>
      <c r="E42" s="34">
        <f>VLOOKUP(B42,[1]Sheet1!B$4:L$8446,4,0)</f>
        <v>0</v>
      </c>
      <c r="F42" s="34">
        <f>VLOOKUP(B42,[1]Sheet1!B$4:F$8446,5,0)</f>
        <v>0</v>
      </c>
      <c r="G42" s="34">
        <f>VLOOKUP(B42,[1]Sheet1!B$4:J$8446,6,0)</f>
        <v>0</v>
      </c>
      <c r="H42" s="34">
        <f>VLOOKUP(B42,[1]Sheet1!B$4:H$8446,7,0)</f>
        <v>0</v>
      </c>
      <c r="I42" s="35" t="str">
        <f t="shared" si="0"/>
        <v>Kém</v>
      </c>
      <c r="J42" s="34">
        <f>VLOOKUP(B42,[1]Sheet1!B$4:K$8446,9,0)</f>
        <v>0</v>
      </c>
      <c r="K42" s="35" t="str">
        <f t="shared" si="1"/>
        <v>Kém</v>
      </c>
    </row>
    <row r="43" spans="1:11" ht="15.75" x14ac:dyDescent="0.25">
      <c r="A43" s="32">
        <v>31</v>
      </c>
      <c r="B43" s="18" t="s">
        <v>1062</v>
      </c>
      <c r="C43" s="17" t="s">
        <v>228</v>
      </c>
      <c r="D43" s="36">
        <v>38533</v>
      </c>
      <c r="E43" s="34">
        <f>VLOOKUP(B43,[1]Sheet1!B$4:L$8446,4,0)</f>
        <v>92</v>
      </c>
      <c r="F43" s="34">
        <f>VLOOKUP(B43,[1]Sheet1!B$4:F$8446,5,0)</f>
        <v>92</v>
      </c>
      <c r="G43" s="34">
        <f>VLOOKUP(B43,[1]Sheet1!B$4:J$8446,6,0)</f>
        <v>92</v>
      </c>
      <c r="H43" s="34">
        <f>VLOOKUP(B43,[1]Sheet1!B$4:H$8446,7,0)</f>
        <v>92</v>
      </c>
      <c r="I43" s="35" t="str">
        <f t="shared" si="0"/>
        <v>Xuất sắc</v>
      </c>
      <c r="J43" s="34">
        <f>VLOOKUP(B43,[1]Sheet1!B$4:K$8446,9,0)</f>
        <v>92</v>
      </c>
      <c r="K43" s="35" t="str">
        <f t="shared" si="1"/>
        <v>Xuất sắc</v>
      </c>
    </row>
    <row r="44" spans="1:11" ht="15.75" x14ac:dyDescent="0.25">
      <c r="A44" s="32">
        <v>32</v>
      </c>
      <c r="B44" s="18" t="s">
        <v>1063</v>
      </c>
      <c r="C44" s="17" t="s">
        <v>312</v>
      </c>
      <c r="D44" s="36">
        <v>38828</v>
      </c>
      <c r="E44" s="34">
        <f>VLOOKUP(B44,[1]Sheet1!B$4:L$8446,4,0)</f>
        <v>72</v>
      </c>
      <c r="F44" s="34">
        <f>VLOOKUP(B44,[1]Sheet1!B$4:F$8446,5,0)</f>
        <v>72</v>
      </c>
      <c r="G44" s="34">
        <f>VLOOKUP(B44,[1]Sheet1!B$4:J$8446,6,0)</f>
        <v>72</v>
      </c>
      <c r="H44" s="34">
        <f>VLOOKUP(B44,[1]Sheet1!B$4:H$8446,7,0)</f>
        <v>72</v>
      </c>
      <c r="I44" s="35" t="str">
        <f t="shared" si="0"/>
        <v>Khá</v>
      </c>
      <c r="J44" s="34">
        <f>VLOOKUP(B44,[1]Sheet1!B$4:K$8446,9,0)</f>
        <v>72</v>
      </c>
      <c r="K44" s="35" t="str">
        <f t="shared" si="1"/>
        <v>Khá</v>
      </c>
    </row>
    <row r="45" spans="1:11" ht="15.75" x14ac:dyDescent="0.25">
      <c r="A45" s="32">
        <v>33</v>
      </c>
      <c r="B45" s="18" t="s">
        <v>1064</v>
      </c>
      <c r="C45" s="17" t="s">
        <v>313</v>
      </c>
      <c r="D45" s="36">
        <v>38994</v>
      </c>
      <c r="E45" s="34">
        <f>VLOOKUP(B45,[1]Sheet1!B$4:L$8446,4,0)</f>
        <v>72</v>
      </c>
      <c r="F45" s="34">
        <f>VLOOKUP(B45,[1]Sheet1!B$4:F$8446,5,0)</f>
        <v>72</v>
      </c>
      <c r="G45" s="34">
        <f>VLOOKUP(B45,[1]Sheet1!B$4:J$8446,6,0)</f>
        <v>72</v>
      </c>
      <c r="H45" s="34">
        <f>VLOOKUP(B45,[1]Sheet1!B$4:H$8446,7,0)</f>
        <v>72</v>
      </c>
      <c r="I45" s="35" t="str">
        <f t="shared" si="0"/>
        <v>Khá</v>
      </c>
      <c r="J45" s="34">
        <f>VLOOKUP(B45,[1]Sheet1!B$4:K$8446,9,0)</f>
        <v>72</v>
      </c>
      <c r="K45" s="35" t="str">
        <f t="shared" si="1"/>
        <v>Khá</v>
      </c>
    </row>
    <row r="46" spans="1:11" ht="15.75" x14ac:dyDescent="0.25">
      <c r="A46" s="32">
        <v>34</v>
      </c>
      <c r="B46" s="18" t="s">
        <v>1065</v>
      </c>
      <c r="C46" s="17" t="s">
        <v>314</v>
      </c>
      <c r="D46" s="36">
        <v>36859</v>
      </c>
      <c r="E46" s="34">
        <f>VLOOKUP(B46,[1]Sheet1!B$4:L$8446,4,0)</f>
        <v>78</v>
      </c>
      <c r="F46" s="34">
        <f>VLOOKUP(B46,[1]Sheet1!B$4:F$8446,5,0)</f>
        <v>78</v>
      </c>
      <c r="G46" s="34">
        <f>VLOOKUP(B46,[1]Sheet1!B$4:J$8446,6,0)</f>
        <v>78</v>
      </c>
      <c r="H46" s="34">
        <f>VLOOKUP(B46,[1]Sheet1!B$4:H$8446,7,0)</f>
        <v>78</v>
      </c>
      <c r="I46" s="35" t="str">
        <f t="shared" si="0"/>
        <v>Khá</v>
      </c>
      <c r="J46" s="34">
        <f>VLOOKUP(B46,[1]Sheet1!B$4:K$8446,9,0)</f>
        <v>78</v>
      </c>
      <c r="K46" s="35" t="str">
        <f t="shared" si="1"/>
        <v>Khá</v>
      </c>
    </row>
    <row r="47" spans="1:11" ht="15.75" x14ac:dyDescent="0.25">
      <c r="A47" s="32">
        <v>35</v>
      </c>
      <c r="B47" s="18" t="s">
        <v>1066</v>
      </c>
      <c r="C47" s="17" t="s">
        <v>315</v>
      </c>
      <c r="D47" s="36">
        <v>38898</v>
      </c>
      <c r="E47" s="34">
        <f>VLOOKUP(B47,[1]Sheet1!B$4:L$8446,4,0)</f>
        <v>67</v>
      </c>
      <c r="F47" s="34">
        <f>VLOOKUP(B47,[1]Sheet1!B$4:F$8446,5,0)</f>
        <v>67</v>
      </c>
      <c r="G47" s="34">
        <f>VLOOKUP(B47,[1]Sheet1!B$4:J$8446,6,0)</f>
        <v>67</v>
      </c>
      <c r="H47" s="34">
        <f>VLOOKUP(B47,[1]Sheet1!B$4:H$8446,7,0)</f>
        <v>67</v>
      </c>
      <c r="I47" s="35" t="str">
        <f t="shared" si="0"/>
        <v>Khá</v>
      </c>
      <c r="J47" s="34">
        <f>VLOOKUP(B47,[1]Sheet1!B$4:K$8446,9,0)</f>
        <v>67</v>
      </c>
      <c r="K47" s="35" t="str">
        <f t="shared" si="1"/>
        <v>Khá</v>
      </c>
    </row>
    <row r="48" spans="1:11" ht="15.75" x14ac:dyDescent="0.25">
      <c r="A48" s="32">
        <v>36</v>
      </c>
      <c r="B48" s="18" t="s">
        <v>1067</v>
      </c>
      <c r="C48" s="17" t="s">
        <v>316</v>
      </c>
      <c r="D48" s="36">
        <v>39010</v>
      </c>
      <c r="E48" s="34">
        <f>VLOOKUP(B48,[1]Sheet1!B$4:L$8446,4,0)</f>
        <v>70</v>
      </c>
      <c r="F48" s="34">
        <f>VLOOKUP(B48,[1]Sheet1!B$4:F$8446,5,0)</f>
        <v>70</v>
      </c>
      <c r="G48" s="34">
        <f>VLOOKUP(B48,[1]Sheet1!B$4:J$8446,6,0)</f>
        <v>70</v>
      </c>
      <c r="H48" s="34">
        <f>VLOOKUP(B48,[1]Sheet1!B$4:H$8446,7,0)</f>
        <v>70</v>
      </c>
      <c r="I48" s="35" t="str">
        <f t="shared" si="0"/>
        <v>Khá</v>
      </c>
      <c r="J48" s="34">
        <f>VLOOKUP(B48,[1]Sheet1!B$4:K$8446,9,0)</f>
        <v>70</v>
      </c>
      <c r="K48" s="35" t="str">
        <f t="shared" si="1"/>
        <v>Khá</v>
      </c>
    </row>
    <row r="49" spans="1:11" ht="15.75" x14ac:dyDescent="0.25">
      <c r="A49" s="32">
        <v>37</v>
      </c>
      <c r="B49" s="18" t="s">
        <v>1068</v>
      </c>
      <c r="C49" s="17" t="s">
        <v>318</v>
      </c>
      <c r="D49" s="36">
        <v>38810</v>
      </c>
      <c r="E49" s="34">
        <f>VLOOKUP(B49,[1]Sheet1!B$4:L$8446,4,0)</f>
        <v>70</v>
      </c>
      <c r="F49" s="34">
        <f>VLOOKUP(B49,[1]Sheet1!B$4:F$8446,5,0)</f>
        <v>70</v>
      </c>
      <c r="G49" s="34">
        <f>VLOOKUP(B49,[1]Sheet1!B$4:J$8446,6,0)</f>
        <v>70</v>
      </c>
      <c r="H49" s="34">
        <f>VLOOKUP(B49,[1]Sheet1!B$4:H$8446,7,0)</f>
        <v>70</v>
      </c>
      <c r="I49" s="35" t="str">
        <f t="shared" si="0"/>
        <v>Khá</v>
      </c>
      <c r="J49" s="34">
        <f>VLOOKUP(B49,[1]Sheet1!B$4:K$8446,9,0)</f>
        <v>70</v>
      </c>
      <c r="K49" s="35" t="str">
        <f t="shared" si="1"/>
        <v>Khá</v>
      </c>
    </row>
    <row r="50" spans="1:11" ht="15.75" x14ac:dyDescent="0.25">
      <c r="A50" s="32">
        <v>38</v>
      </c>
      <c r="B50" s="18" t="s">
        <v>1069</v>
      </c>
      <c r="C50" s="17" t="s">
        <v>317</v>
      </c>
      <c r="D50" s="36">
        <v>39025</v>
      </c>
      <c r="E50" s="34">
        <f>VLOOKUP(B50,[1]Sheet1!B$4:L$8446,4,0)</f>
        <v>79</v>
      </c>
      <c r="F50" s="34">
        <f>VLOOKUP(B50,[1]Sheet1!B$4:F$8446,5,0)</f>
        <v>79</v>
      </c>
      <c r="G50" s="34">
        <f>VLOOKUP(B50,[1]Sheet1!B$4:J$8446,6,0)</f>
        <v>79</v>
      </c>
      <c r="H50" s="34">
        <f>VLOOKUP(B50,[1]Sheet1!B$4:H$8446,7,0)</f>
        <v>79</v>
      </c>
      <c r="I50" s="35" t="str">
        <f t="shared" si="0"/>
        <v>Khá</v>
      </c>
      <c r="J50" s="34">
        <f>VLOOKUP(B50,[1]Sheet1!B$4:K$8446,9,0)</f>
        <v>79</v>
      </c>
      <c r="K50" s="35" t="str">
        <f t="shared" si="1"/>
        <v>Khá</v>
      </c>
    </row>
    <row r="51" spans="1:11" ht="15.75" x14ac:dyDescent="0.25">
      <c r="A51" s="32">
        <v>39</v>
      </c>
      <c r="B51" s="18" t="s">
        <v>1070</v>
      </c>
      <c r="C51" s="17" t="s">
        <v>319</v>
      </c>
      <c r="D51" s="36">
        <v>38753</v>
      </c>
      <c r="E51" s="34">
        <f>VLOOKUP(B51,[1]Sheet1!B$4:L$8446,4,0)</f>
        <v>75</v>
      </c>
      <c r="F51" s="34">
        <f>VLOOKUP(B51,[1]Sheet1!B$4:F$8446,5,0)</f>
        <v>75</v>
      </c>
      <c r="G51" s="34">
        <f>VLOOKUP(B51,[1]Sheet1!B$4:J$8446,6,0)</f>
        <v>75</v>
      </c>
      <c r="H51" s="34">
        <f>VLOOKUP(B51,[1]Sheet1!B$4:H$8446,7,0)</f>
        <v>75</v>
      </c>
      <c r="I51" s="35" t="str">
        <f t="shared" si="0"/>
        <v>Khá</v>
      </c>
      <c r="J51" s="34">
        <f>VLOOKUP(B51,[1]Sheet1!B$4:K$8446,9,0)</f>
        <v>75</v>
      </c>
      <c r="K51" s="35" t="str">
        <f t="shared" si="1"/>
        <v>Khá</v>
      </c>
    </row>
    <row r="52" spans="1:11" ht="15.75" x14ac:dyDescent="0.25">
      <c r="A52" s="32">
        <v>40</v>
      </c>
      <c r="B52" s="18" t="s">
        <v>1071</v>
      </c>
      <c r="C52" s="17" t="s">
        <v>320</v>
      </c>
      <c r="D52" s="36">
        <v>38719</v>
      </c>
      <c r="E52" s="34">
        <f>VLOOKUP(B52,[1]Sheet1!B$4:L$8446,4,0)</f>
        <v>80</v>
      </c>
      <c r="F52" s="34">
        <f>VLOOKUP(B52,[1]Sheet1!B$4:F$8446,5,0)</f>
        <v>80</v>
      </c>
      <c r="G52" s="34">
        <f>VLOOKUP(B52,[1]Sheet1!B$4:J$8446,6,0)</f>
        <v>80</v>
      </c>
      <c r="H52" s="34">
        <f>VLOOKUP(B52,[1]Sheet1!B$4:H$8446,7,0)</f>
        <v>80</v>
      </c>
      <c r="I52" s="35" t="str">
        <f t="shared" si="0"/>
        <v>Tốt</v>
      </c>
      <c r="J52" s="34">
        <f>VLOOKUP(B52,[1]Sheet1!B$4:K$8446,9,0)</f>
        <v>80</v>
      </c>
      <c r="K52" s="35" t="str">
        <f t="shared" si="1"/>
        <v>Tốt</v>
      </c>
    </row>
    <row r="53" spans="1:11" ht="15.75" x14ac:dyDescent="0.25">
      <c r="A53" s="32">
        <v>41</v>
      </c>
      <c r="B53" s="18" t="s">
        <v>1072</v>
      </c>
      <c r="C53" s="17" t="s">
        <v>321</v>
      </c>
      <c r="D53" s="36">
        <v>38993</v>
      </c>
      <c r="E53" s="34">
        <f>VLOOKUP(B53,[1]Sheet1!B$4:L$8446,4,0)</f>
        <v>80</v>
      </c>
      <c r="F53" s="34">
        <f>VLOOKUP(B53,[1]Sheet1!B$4:F$8446,5,0)</f>
        <v>80</v>
      </c>
      <c r="G53" s="34">
        <f>VLOOKUP(B53,[1]Sheet1!B$4:J$8446,6,0)</f>
        <v>80</v>
      </c>
      <c r="H53" s="34">
        <f>VLOOKUP(B53,[1]Sheet1!B$4:H$8446,7,0)</f>
        <v>80</v>
      </c>
      <c r="I53" s="35" t="str">
        <f t="shared" si="0"/>
        <v>Tốt</v>
      </c>
      <c r="J53" s="34">
        <f>VLOOKUP(B53,[1]Sheet1!B$4:K$8446,9,0)</f>
        <v>80</v>
      </c>
      <c r="K53" s="35" t="str">
        <f t="shared" si="1"/>
        <v>Tốt</v>
      </c>
    </row>
    <row r="54" spans="1:11" ht="15.75" x14ac:dyDescent="0.25">
      <c r="A54" s="32">
        <v>42</v>
      </c>
      <c r="B54" s="18" t="s">
        <v>1073</v>
      </c>
      <c r="C54" s="17" t="s">
        <v>322</v>
      </c>
      <c r="D54" s="36">
        <v>38936</v>
      </c>
      <c r="E54" s="34">
        <f>VLOOKUP(B54,[1]Sheet1!B$4:L$8446,4,0)</f>
        <v>74</v>
      </c>
      <c r="F54" s="34">
        <f>VLOOKUP(B54,[1]Sheet1!B$4:F$8446,5,0)</f>
        <v>74</v>
      </c>
      <c r="G54" s="34">
        <f>VLOOKUP(B54,[1]Sheet1!B$4:J$8446,6,0)</f>
        <v>74</v>
      </c>
      <c r="H54" s="34">
        <f>VLOOKUP(B54,[1]Sheet1!B$4:H$8446,7,0)</f>
        <v>74</v>
      </c>
      <c r="I54" s="35" t="str">
        <f t="shared" si="0"/>
        <v>Khá</v>
      </c>
      <c r="J54" s="34">
        <f>VLOOKUP(B54,[1]Sheet1!B$4:K$8446,9,0)</f>
        <v>74</v>
      </c>
      <c r="K54" s="35" t="str">
        <f t="shared" si="1"/>
        <v>Khá</v>
      </c>
    </row>
    <row r="55" spans="1:11" ht="15.75" x14ac:dyDescent="0.25">
      <c r="A55" s="32">
        <v>43</v>
      </c>
      <c r="B55" s="18" t="s">
        <v>1074</v>
      </c>
      <c r="C55" s="17" t="s">
        <v>278</v>
      </c>
      <c r="D55" s="36">
        <v>39023</v>
      </c>
      <c r="E55" s="34">
        <f>VLOOKUP(B55,[1]Sheet1!B$4:L$8446,4,0)</f>
        <v>79</v>
      </c>
      <c r="F55" s="34">
        <f>VLOOKUP(B55,[1]Sheet1!B$4:F$8446,5,0)</f>
        <v>79</v>
      </c>
      <c r="G55" s="34">
        <f>VLOOKUP(B55,[1]Sheet1!B$4:J$8446,6,0)</f>
        <v>79</v>
      </c>
      <c r="H55" s="34">
        <f>VLOOKUP(B55,[1]Sheet1!B$4:H$8446,7,0)</f>
        <v>79</v>
      </c>
      <c r="I55" s="35" t="str">
        <f t="shared" si="0"/>
        <v>Khá</v>
      </c>
      <c r="J55" s="34">
        <f>VLOOKUP(B55,[1]Sheet1!B$4:K$8446,9,0)</f>
        <v>79</v>
      </c>
      <c r="K55" s="35" t="str">
        <f t="shared" si="1"/>
        <v>Khá</v>
      </c>
    </row>
    <row r="56" spans="1:11" ht="15.75" x14ac:dyDescent="0.25">
      <c r="A56" s="32">
        <v>44</v>
      </c>
      <c r="B56" s="18" t="s">
        <v>1075</v>
      </c>
      <c r="C56" s="17" t="s">
        <v>323</v>
      </c>
      <c r="D56" s="36">
        <v>38722</v>
      </c>
      <c r="E56" s="34">
        <f>VLOOKUP(B56,[1]Sheet1!B$4:L$8446,4,0)</f>
        <v>77</v>
      </c>
      <c r="F56" s="34">
        <f>VLOOKUP(B56,[1]Sheet1!B$4:F$8446,5,0)</f>
        <v>77</v>
      </c>
      <c r="G56" s="34">
        <f>VLOOKUP(B56,[1]Sheet1!B$4:J$8446,6,0)</f>
        <v>77</v>
      </c>
      <c r="H56" s="34">
        <f>VLOOKUP(B56,[1]Sheet1!B$4:H$8446,7,0)</f>
        <v>77</v>
      </c>
      <c r="I56" s="35" t="str">
        <f t="shared" si="0"/>
        <v>Khá</v>
      </c>
      <c r="J56" s="34">
        <f>VLOOKUP(B56,[1]Sheet1!B$4:K$8446,9,0)</f>
        <v>77</v>
      </c>
      <c r="K56" s="35" t="str">
        <f t="shared" si="1"/>
        <v>Khá</v>
      </c>
    </row>
    <row r="57" spans="1:11" ht="15.75" x14ac:dyDescent="0.25">
      <c r="A57" s="32">
        <v>45</v>
      </c>
      <c r="B57" s="18" t="s">
        <v>1076</v>
      </c>
      <c r="C57" s="17" t="s">
        <v>324</v>
      </c>
      <c r="D57" s="36">
        <v>38843</v>
      </c>
      <c r="E57" s="34">
        <f>VLOOKUP(B57,[1]Sheet1!B$4:L$8446,4,0)</f>
        <v>70</v>
      </c>
      <c r="F57" s="34">
        <f>VLOOKUP(B57,[1]Sheet1!B$4:F$8446,5,0)</f>
        <v>70</v>
      </c>
      <c r="G57" s="34">
        <f>VLOOKUP(B57,[1]Sheet1!B$4:J$8446,6,0)</f>
        <v>70</v>
      </c>
      <c r="H57" s="34">
        <f>VLOOKUP(B57,[1]Sheet1!B$4:H$8446,7,0)</f>
        <v>70</v>
      </c>
      <c r="I57" s="35" t="str">
        <f t="shared" si="0"/>
        <v>Khá</v>
      </c>
      <c r="J57" s="34">
        <f>VLOOKUP(B57,[1]Sheet1!B$4:K$8446,9,0)</f>
        <v>70</v>
      </c>
      <c r="K57" s="35" t="str">
        <f t="shared" si="1"/>
        <v>Khá</v>
      </c>
    </row>
    <row r="58" spans="1:11" ht="15.75" x14ac:dyDescent="0.25">
      <c r="A58" s="32">
        <v>46</v>
      </c>
      <c r="B58" s="18" t="s">
        <v>1077</v>
      </c>
      <c r="C58" s="17" t="s">
        <v>325</v>
      </c>
      <c r="D58" s="36">
        <v>38749</v>
      </c>
      <c r="E58" s="34">
        <f>VLOOKUP(B58,[1]Sheet1!B$4:L$8446,4,0)</f>
        <v>72</v>
      </c>
      <c r="F58" s="34">
        <f>VLOOKUP(B58,[1]Sheet1!B$4:F$8446,5,0)</f>
        <v>72</v>
      </c>
      <c r="G58" s="34">
        <f>VLOOKUP(B58,[1]Sheet1!B$4:J$8446,6,0)</f>
        <v>72</v>
      </c>
      <c r="H58" s="34">
        <f>VLOOKUP(B58,[1]Sheet1!B$4:H$8446,7,0)</f>
        <v>72</v>
      </c>
      <c r="I58" s="35" t="str">
        <f t="shared" si="0"/>
        <v>Khá</v>
      </c>
      <c r="J58" s="34">
        <f>VLOOKUP(B58,[1]Sheet1!B$4:K$8446,9,0)</f>
        <v>72</v>
      </c>
      <c r="K58" s="35" t="str">
        <f t="shared" si="1"/>
        <v>Khá</v>
      </c>
    </row>
    <row r="60" spans="1:11" x14ac:dyDescent="0.25">
      <c r="A60" s="54" t="s">
        <v>326</v>
      </c>
      <c r="B60" s="54"/>
      <c r="C60" s="54"/>
      <c r="D60" s="54"/>
    </row>
  </sheetData>
  <mergeCells count="19">
    <mergeCell ref="E10:E12"/>
    <mergeCell ref="F10:F12"/>
    <mergeCell ref="G10:G12"/>
    <mergeCell ref="A6:K6"/>
    <mergeCell ref="A60:D6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5D4F-C006-4BE9-B6AD-0809A1E1473B}">
  <dimension ref="A1:K58"/>
  <sheetViews>
    <sheetView topLeftCell="A26" workbookViewId="0">
      <selection activeCell="M15" sqref="M15"/>
    </sheetView>
  </sheetViews>
  <sheetFormatPr defaultColWidth="17.125" defaultRowHeight="15" x14ac:dyDescent="0.25"/>
  <cols>
    <col min="1" max="1" width="4.75" style="30" bestFit="1" customWidth="1"/>
    <col min="2" max="2" width="8.875" style="31" bestFit="1" customWidth="1"/>
    <col min="3" max="3" width="20.625" style="31" customWidth="1"/>
    <col min="4" max="4" width="9.875" style="30" bestFit="1" customWidth="1"/>
    <col min="5" max="5" width="6.875" style="30" bestFit="1" customWidth="1"/>
    <col min="6" max="6" width="5.375" style="30" bestFit="1" customWidth="1"/>
    <col min="7" max="7" width="6.875" style="30" customWidth="1"/>
    <col min="8" max="8" width="5.375" style="30" bestFit="1" customWidth="1"/>
    <col min="9" max="9" width="8.875" style="31" bestFit="1" customWidth="1"/>
    <col min="10" max="10" width="5.375" style="30" bestFit="1" customWidth="1"/>
    <col min="11" max="11" width="8.875" style="31" bestFit="1" customWidth="1"/>
    <col min="12" max="16384" width="17.125" style="31"/>
  </cols>
  <sheetData>
    <row r="1" spans="1:11" ht="16.5" x14ac:dyDescent="0.25">
      <c r="A1" s="50" t="s">
        <v>0</v>
      </c>
      <c r="B1" s="50"/>
      <c r="C1" s="50"/>
      <c r="D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D2" s="52"/>
      <c r="G2" s="51" t="s">
        <v>3</v>
      </c>
      <c r="H2" s="51"/>
      <c r="I2" s="51"/>
      <c r="J2" s="51"/>
      <c r="K2" s="51"/>
    </row>
    <row r="3" spans="1:11" ht="16.5" x14ac:dyDescent="0.25">
      <c r="A3" s="6"/>
    </row>
    <row r="5" spans="1:11" ht="19.5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9.5" x14ac:dyDescent="0.25">
      <c r="A6" s="53" t="s">
        <v>1079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9.5" x14ac:dyDescent="0.2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10" spans="1:11" ht="15.75" x14ac:dyDescent="0.25">
      <c r="A10" s="55" t="s">
        <v>5</v>
      </c>
      <c r="B10" s="56" t="s">
        <v>6</v>
      </c>
      <c r="C10" s="56" t="s">
        <v>7</v>
      </c>
      <c r="D10" s="56" t="s">
        <v>8</v>
      </c>
      <c r="E10" s="47" t="s">
        <v>622</v>
      </c>
      <c r="F10" s="47" t="s">
        <v>623</v>
      </c>
      <c r="G10" s="47" t="s">
        <v>624</v>
      </c>
      <c r="H10" s="56" t="s">
        <v>10</v>
      </c>
      <c r="I10" s="56"/>
      <c r="J10" s="56" t="s">
        <v>10</v>
      </c>
      <c r="K10" s="56"/>
    </row>
    <row r="11" spans="1:11" ht="15.75" x14ac:dyDescent="0.25">
      <c r="A11" s="55"/>
      <c r="B11" s="56"/>
      <c r="C11" s="56"/>
      <c r="D11" s="56"/>
      <c r="E11" s="48"/>
      <c r="F11" s="48"/>
      <c r="G11" s="48"/>
      <c r="H11" s="56" t="s">
        <v>11</v>
      </c>
      <c r="I11" s="56"/>
      <c r="J11" s="56" t="s">
        <v>26</v>
      </c>
      <c r="K11" s="56"/>
    </row>
    <row r="12" spans="1:11" ht="15.75" x14ac:dyDescent="0.25">
      <c r="A12" s="55"/>
      <c r="B12" s="56"/>
      <c r="C12" s="56"/>
      <c r="D12" s="56"/>
      <c r="E12" s="49"/>
      <c r="F12" s="49"/>
      <c r="G12" s="49"/>
      <c r="H12" s="14" t="s">
        <v>9</v>
      </c>
      <c r="I12" s="14" t="s">
        <v>12</v>
      </c>
      <c r="J12" s="14" t="s">
        <v>9</v>
      </c>
      <c r="K12" s="14" t="s">
        <v>12</v>
      </c>
    </row>
    <row r="13" spans="1:11" ht="15.75" x14ac:dyDescent="0.25">
      <c r="A13" s="32">
        <v>1</v>
      </c>
      <c r="B13" s="18" t="s">
        <v>625</v>
      </c>
      <c r="C13" s="17" t="s">
        <v>246</v>
      </c>
      <c r="D13" s="36">
        <v>38808</v>
      </c>
      <c r="E13" s="34">
        <f>VLOOKUP(B13,[1]Sheet1!B$4:L$8446,4,0)</f>
        <v>100</v>
      </c>
      <c r="F13" s="34">
        <f>VLOOKUP(B13,[1]Sheet1!B$4:F$8446,5,0)</f>
        <v>100</v>
      </c>
      <c r="G13" s="34">
        <f>VLOOKUP(B13,[1]Sheet1!B$4:J$8446,6,0)</f>
        <v>100</v>
      </c>
      <c r="H13" s="34">
        <f>VLOOKUP(B13,[1]Sheet1!B$4:H$8446,7,0)</f>
        <v>100</v>
      </c>
      <c r="I13" s="35" t="str">
        <f t="shared" ref="I13:I55" si="0">IF(H13&gt;=90,"Xuất sắc",IF(H13&gt;=80,"Tốt", IF(H13&gt;=65,"Khá",IF(H13&gt;=50,"Trung bình", IF(H13&gt;=35, "Yếu", "Kém")))))</f>
        <v>Xuất sắc</v>
      </c>
      <c r="J13" s="34">
        <f>VLOOKUP(B13,[1]Sheet1!B$4:K$8446,9,0)</f>
        <v>100</v>
      </c>
      <c r="K13" s="35" t="str">
        <f t="shared" ref="K13:K55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32">
        <v>2</v>
      </c>
      <c r="B14" s="18" t="s">
        <v>626</v>
      </c>
      <c r="C14" s="17" t="s">
        <v>247</v>
      </c>
      <c r="D14" s="36">
        <v>38909</v>
      </c>
      <c r="E14" s="34">
        <f>VLOOKUP(B14,[1]Sheet1!B$4:L$8446,4,0)</f>
        <v>77</v>
      </c>
      <c r="F14" s="34">
        <f>VLOOKUP(B14,[1]Sheet1!B$4:F$8446,5,0)</f>
        <v>77</v>
      </c>
      <c r="G14" s="34">
        <f>VLOOKUP(B14,[1]Sheet1!B$4:J$8446,6,0)</f>
        <v>77</v>
      </c>
      <c r="H14" s="34">
        <f>VLOOKUP(B14,[1]Sheet1!B$4:H$8446,7,0)</f>
        <v>77</v>
      </c>
      <c r="I14" s="35" t="str">
        <f t="shared" si="0"/>
        <v>Khá</v>
      </c>
      <c r="J14" s="34">
        <f>VLOOKUP(B14,[1]Sheet1!B$4:K$8446,9,0)</f>
        <v>77</v>
      </c>
      <c r="K14" s="35" t="str">
        <f t="shared" si="1"/>
        <v>Khá</v>
      </c>
    </row>
    <row r="15" spans="1:11" ht="15.75" x14ac:dyDescent="0.25">
      <c r="A15" s="32">
        <v>3</v>
      </c>
      <c r="B15" s="18" t="s">
        <v>627</v>
      </c>
      <c r="C15" s="17" t="s">
        <v>248</v>
      </c>
      <c r="D15" s="36">
        <v>38754</v>
      </c>
      <c r="E15" s="34">
        <f>VLOOKUP(B15,[1]Sheet1!B$4:L$8446,4,0)</f>
        <v>90</v>
      </c>
      <c r="F15" s="34">
        <f>VLOOKUP(B15,[1]Sheet1!B$4:F$8446,5,0)</f>
        <v>90</v>
      </c>
      <c r="G15" s="34">
        <f>VLOOKUP(B15,[1]Sheet1!B$4:J$8446,6,0)</f>
        <v>90</v>
      </c>
      <c r="H15" s="34">
        <f>VLOOKUP(B15,[1]Sheet1!B$4:H$8446,7,0)</f>
        <v>90</v>
      </c>
      <c r="I15" s="35" t="str">
        <f t="shared" si="0"/>
        <v>Xuất sắc</v>
      </c>
      <c r="J15" s="34">
        <f>VLOOKUP(B15,[1]Sheet1!B$4:K$8446,9,0)</f>
        <v>90</v>
      </c>
      <c r="K15" s="35" t="str">
        <f t="shared" si="1"/>
        <v>Xuất sắc</v>
      </c>
    </row>
    <row r="16" spans="1:11" ht="15.75" x14ac:dyDescent="0.25">
      <c r="A16" s="32">
        <v>4</v>
      </c>
      <c r="B16" s="18" t="s">
        <v>628</v>
      </c>
      <c r="C16" s="17" t="s">
        <v>249</v>
      </c>
      <c r="D16" s="36">
        <v>38969</v>
      </c>
      <c r="E16" s="34">
        <f>VLOOKUP(B16,[1]Sheet1!B$4:L$8446,4,0)</f>
        <v>90</v>
      </c>
      <c r="F16" s="34">
        <f>VLOOKUP(B16,[1]Sheet1!B$4:F$8446,5,0)</f>
        <v>90</v>
      </c>
      <c r="G16" s="34">
        <f>VLOOKUP(B16,[1]Sheet1!B$4:J$8446,6,0)</f>
        <v>90</v>
      </c>
      <c r="H16" s="34">
        <f>VLOOKUP(B16,[1]Sheet1!B$4:H$8446,7,0)</f>
        <v>90</v>
      </c>
      <c r="I16" s="35" t="str">
        <f t="shared" si="0"/>
        <v>Xuất sắc</v>
      </c>
      <c r="J16" s="34">
        <f>VLOOKUP(B16,[1]Sheet1!B$4:K$8446,9,0)</f>
        <v>90</v>
      </c>
      <c r="K16" s="35" t="str">
        <f t="shared" si="1"/>
        <v>Xuất sắc</v>
      </c>
    </row>
    <row r="17" spans="1:11" ht="15.75" x14ac:dyDescent="0.25">
      <c r="A17" s="32">
        <v>5</v>
      </c>
      <c r="B17" s="18" t="s">
        <v>629</v>
      </c>
      <c r="C17" s="17" t="s">
        <v>250</v>
      </c>
      <c r="D17" s="36">
        <v>38844</v>
      </c>
      <c r="E17" s="34">
        <f>VLOOKUP(B17,[1]Sheet1!B$4:L$8446,4,0)</f>
        <v>80</v>
      </c>
      <c r="F17" s="34">
        <f>VLOOKUP(B17,[1]Sheet1!B$4:F$8446,5,0)</f>
        <v>77</v>
      </c>
      <c r="G17" s="34">
        <f>VLOOKUP(B17,[1]Sheet1!B$4:J$8446,6,0)</f>
        <v>77</v>
      </c>
      <c r="H17" s="34">
        <f>VLOOKUP(B17,[1]Sheet1!B$4:H$8446,7,0)</f>
        <v>77</v>
      </c>
      <c r="I17" s="35" t="str">
        <f t="shared" si="0"/>
        <v>Khá</v>
      </c>
      <c r="J17" s="34">
        <f>VLOOKUP(B17,[1]Sheet1!B$4:K$8446,9,0)</f>
        <v>77</v>
      </c>
      <c r="K17" s="35" t="str">
        <f t="shared" si="1"/>
        <v>Khá</v>
      </c>
    </row>
    <row r="18" spans="1:11" ht="15.75" x14ac:dyDescent="0.25">
      <c r="A18" s="32">
        <v>6</v>
      </c>
      <c r="B18" s="18" t="s">
        <v>630</v>
      </c>
      <c r="C18" s="17" t="s">
        <v>251</v>
      </c>
      <c r="D18" s="36">
        <v>38834</v>
      </c>
      <c r="E18" s="34">
        <f>VLOOKUP(B18,[1]Sheet1!B$4:L$8446,4,0)</f>
        <v>77</v>
      </c>
      <c r="F18" s="34">
        <f>VLOOKUP(B18,[1]Sheet1!B$4:F$8446,5,0)</f>
        <v>77</v>
      </c>
      <c r="G18" s="34">
        <f>VLOOKUP(B18,[1]Sheet1!B$4:J$8446,6,0)</f>
        <v>77</v>
      </c>
      <c r="H18" s="34">
        <f>VLOOKUP(B18,[1]Sheet1!B$4:H$8446,7,0)</f>
        <v>77</v>
      </c>
      <c r="I18" s="35" t="str">
        <f t="shared" si="0"/>
        <v>Khá</v>
      </c>
      <c r="J18" s="34">
        <f>VLOOKUP(B18,[1]Sheet1!B$4:K$8446,9,0)</f>
        <v>77</v>
      </c>
      <c r="K18" s="35" t="str">
        <f t="shared" si="1"/>
        <v>Khá</v>
      </c>
    </row>
    <row r="19" spans="1:11" ht="15.75" x14ac:dyDescent="0.25">
      <c r="A19" s="32">
        <v>7</v>
      </c>
      <c r="B19" s="18" t="s">
        <v>631</v>
      </c>
      <c r="C19" s="17" t="s">
        <v>252</v>
      </c>
      <c r="D19" s="36">
        <v>38992</v>
      </c>
      <c r="E19" s="34">
        <f>VLOOKUP(B19,[1]Sheet1!B$4:L$8446,4,0)</f>
        <v>77</v>
      </c>
      <c r="F19" s="34">
        <f>VLOOKUP(B19,[1]Sheet1!B$4:F$8446,5,0)</f>
        <v>79</v>
      </c>
      <c r="G19" s="34">
        <f>VLOOKUP(B19,[1]Sheet1!B$4:J$8446,6,0)</f>
        <v>79</v>
      </c>
      <c r="H19" s="34">
        <f>VLOOKUP(B19,[1]Sheet1!B$4:H$8446,7,0)</f>
        <v>79</v>
      </c>
      <c r="I19" s="35" t="str">
        <f t="shared" si="0"/>
        <v>Khá</v>
      </c>
      <c r="J19" s="34">
        <f>VLOOKUP(B19,[1]Sheet1!B$4:K$8446,9,0)</f>
        <v>79</v>
      </c>
      <c r="K19" s="35" t="str">
        <f t="shared" si="1"/>
        <v>Khá</v>
      </c>
    </row>
    <row r="20" spans="1:11" ht="15.75" x14ac:dyDescent="0.25">
      <c r="A20" s="32">
        <v>8</v>
      </c>
      <c r="B20" s="18" t="s">
        <v>638</v>
      </c>
      <c r="C20" s="17" t="s">
        <v>134</v>
      </c>
      <c r="D20" s="36">
        <v>38734</v>
      </c>
      <c r="E20" s="34">
        <f>VLOOKUP(B20,[1]Sheet1!B$4:L$8446,4,0)</f>
        <v>90</v>
      </c>
      <c r="F20" s="34">
        <f>VLOOKUP(B20,[1]Sheet1!B$4:F$8446,5,0)</f>
        <v>90</v>
      </c>
      <c r="G20" s="34">
        <f>VLOOKUP(B20,[1]Sheet1!B$4:J$8446,6,0)</f>
        <v>90</v>
      </c>
      <c r="H20" s="34">
        <f>VLOOKUP(B20,[1]Sheet1!B$4:H$8446,7,0)</f>
        <v>90</v>
      </c>
      <c r="I20" s="35" t="str">
        <f t="shared" si="0"/>
        <v>Xuất sắc</v>
      </c>
      <c r="J20" s="34">
        <f>VLOOKUP(B20,[1]Sheet1!B$4:K$8446,9,0)</f>
        <v>90</v>
      </c>
      <c r="K20" s="35" t="str">
        <f t="shared" si="1"/>
        <v>Xuất sắc</v>
      </c>
    </row>
    <row r="21" spans="1:11" ht="15.75" x14ac:dyDescent="0.25">
      <c r="A21" s="32">
        <v>9</v>
      </c>
      <c r="B21" s="18" t="s">
        <v>632</v>
      </c>
      <c r="C21" s="17" t="s">
        <v>253</v>
      </c>
      <c r="D21" s="36">
        <v>38891</v>
      </c>
      <c r="E21" s="34">
        <f>VLOOKUP(B21,[1]Sheet1!B$4:L$8446,4,0)</f>
        <v>80</v>
      </c>
      <c r="F21" s="34">
        <f>VLOOKUP(B21,[1]Sheet1!B$4:F$8446,5,0)</f>
        <v>80</v>
      </c>
      <c r="G21" s="34">
        <f>VLOOKUP(B21,[1]Sheet1!B$4:J$8446,6,0)</f>
        <v>80</v>
      </c>
      <c r="H21" s="34">
        <f>VLOOKUP(B21,[1]Sheet1!B$4:H$8446,7,0)</f>
        <v>80</v>
      </c>
      <c r="I21" s="35" t="str">
        <f t="shared" si="0"/>
        <v>Tốt</v>
      </c>
      <c r="J21" s="34">
        <f>VLOOKUP(B21,[1]Sheet1!B$4:K$8446,9,0)</f>
        <v>80</v>
      </c>
      <c r="K21" s="35" t="str">
        <f t="shared" si="1"/>
        <v>Tốt</v>
      </c>
    </row>
    <row r="22" spans="1:11" ht="15.75" x14ac:dyDescent="0.25">
      <c r="A22" s="32">
        <v>10</v>
      </c>
      <c r="B22" s="18" t="s">
        <v>633</v>
      </c>
      <c r="C22" s="17" t="s">
        <v>254</v>
      </c>
      <c r="D22" s="36">
        <v>38865</v>
      </c>
      <c r="E22" s="34">
        <f>VLOOKUP(B22,[1]Sheet1!B$4:L$8446,4,0)</f>
        <v>79</v>
      </c>
      <c r="F22" s="34">
        <f>VLOOKUP(B22,[1]Sheet1!B$4:F$8446,5,0)</f>
        <v>79</v>
      </c>
      <c r="G22" s="34">
        <f>VLOOKUP(B22,[1]Sheet1!B$4:J$8446,6,0)</f>
        <v>79</v>
      </c>
      <c r="H22" s="34">
        <f>VLOOKUP(B22,[1]Sheet1!B$4:H$8446,7,0)</f>
        <v>79</v>
      </c>
      <c r="I22" s="35" t="str">
        <f t="shared" si="0"/>
        <v>Khá</v>
      </c>
      <c r="J22" s="34">
        <f>VLOOKUP(B22,[1]Sheet1!B$4:K$8446,9,0)</f>
        <v>79</v>
      </c>
      <c r="K22" s="35" t="str">
        <f t="shared" si="1"/>
        <v>Khá</v>
      </c>
    </row>
    <row r="23" spans="1:11" ht="15.75" x14ac:dyDescent="0.25">
      <c r="A23" s="32">
        <v>11</v>
      </c>
      <c r="B23" s="18" t="s">
        <v>634</v>
      </c>
      <c r="C23" s="17" t="s">
        <v>255</v>
      </c>
      <c r="D23" s="36">
        <v>38871</v>
      </c>
      <c r="E23" s="34">
        <f>VLOOKUP(B23,[1]Sheet1!B$4:L$8446,4,0)</f>
        <v>80</v>
      </c>
      <c r="F23" s="34">
        <f>VLOOKUP(B23,[1]Sheet1!B$4:F$8446,5,0)</f>
        <v>80</v>
      </c>
      <c r="G23" s="34">
        <f>VLOOKUP(B23,[1]Sheet1!B$4:J$8446,6,0)</f>
        <v>80</v>
      </c>
      <c r="H23" s="34">
        <f>VLOOKUP(B23,[1]Sheet1!B$4:H$8446,7,0)</f>
        <v>80</v>
      </c>
      <c r="I23" s="35" t="str">
        <f t="shared" si="0"/>
        <v>Tốt</v>
      </c>
      <c r="J23" s="34">
        <f>VLOOKUP(B23,[1]Sheet1!B$4:K$8446,9,0)</f>
        <v>80</v>
      </c>
      <c r="K23" s="35" t="str">
        <f t="shared" si="1"/>
        <v>Tốt</v>
      </c>
    </row>
    <row r="24" spans="1:11" ht="15.75" x14ac:dyDescent="0.25">
      <c r="A24" s="32">
        <v>12</v>
      </c>
      <c r="B24" s="18" t="s">
        <v>635</v>
      </c>
      <c r="C24" s="17" t="s">
        <v>256</v>
      </c>
      <c r="D24" s="36">
        <v>38730</v>
      </c>
      <c r="E24" s="34">
        <f>VLOOKUP(B24,[1]Sheet1!B$4:L$8446,4,0)</f>
        <v>77</v>
      </c>
      <c r="F24" s="34">
        <f>VLOOKUP(B24,[1]Sheet1!B$4:F$8446,5,0)</f>
        <v>77</v>
      </c>
      <c r="G24" s="34">
        <f>VLOOKUP(B24,[1]Sheet1!B$4:J$8446,6,0)</f>
        <v>77</v>
      </c>
      <c r="H24" s="34">
        <f>VLOOKUP(B24,[1]Sheet1!B$4:H$8446,7,0)</f>
        <v>77</v>
      </c>
      <c r="I24" s="35" t="str">
        <f t="shared" si="0"/>
        <v>Khá</v>
      </c>
      <c r="J24" s="34">
        <f>VLOOKUP(B24,[1]Sheet1!B$4:K$8446,9,0)</f>
        <v>77</v>
      </c>
      <c r="K24" s="35" t="str">
        <f t="shared" si="1"/>
        <v>Khá</v>
      </c>
    </row>
    <row r="25" spans="1:11" ht="15.75" x14ac:dyDescent="0.25">
      <c r="A25" s="32">
        <v>13</v>
      </c>
      <c r="B25" s="18" t="s">
        <v>636</v>
      </c>
      <c r="C25" s="17" t="s">
        <v>92</v>
      </c>
      <c r="D25" s="36">
        <v>38723</v>
      </c>
      <c r="E25" s="34">
        <f>VLOOKUP(B25,[1]Sheet1!B$4:L$8446,4,0)</f>
        <v>80</v>
      </c>
      <c r="F25" s="34">
        <f>VLOOKUP(B25,[1]Sheet1!B$4:F$8446,5,0)</f>
        <v>80</v>
      </c>
      <c r="G25" s="34">
        <f>VLOOKUP(B25,[1]Sheet1!B$4:J$8446,6,0)</f>
        <v>80</v>
      </c>
      <c r="H25" s="34">
        <f>VLOOKUP(B25,[1]Sheet1!B$4:H$8446,7,0)</f>
        <v>80</v>
      </c>
      <c r="I25" s="35" t="str">
        <f t="shared" si="0"/>
        <v>Tốt</v>
      </c>
      <c r="J25" s="34">
        <f>VLOOKUP(B25,[1]Sheet1!B$4:K$8446,9,0)</f>
        <v>80</v>
      </c>
      <c r="K25" s="35" t="str">
        <f t="shared" si="1"/>
        <v>Tốt</v>
      </c>
    </row>
    <row r="26" spans="1:11" ht="15.75" x14ac:dyDescent="0.25">
      <c r="A26" s="32">
        <v>14</v>
      </c>
      <c r="B26" s="18" t="s">
        <v>637</v>
      </c>
      <c r="C26" s="17" t="s">
        <v>50</v>
      </c>
      <c r="D26" s="36">
        <v>38721</v>
      </c>
      <c r="E26" s="34">
        <f>VLOOKUP(B26,[1]Sheet1!B$4:L$8446,4,0)</f>
        <v>84</v>
      </c>
      <c r="F26" s="34">
        <f>VLOOKUP(B26,[1]Sheet1!B$4:F$8446,5,0)</f>
        <v>81</v>
      </c>
      <c r="G26" s="34">
        <f>VLOOKUP(B26,[1]Sheet1!B$4:J$8446,6,0)</f>
        <v>81</v>
      </c>
      <c r="H26" s="34">
        <f>VLOOKUP(B26,[1]Sheet1!B$4:H$8446,7,0)</f>
        <v>81</v>
      </c>
      <c r="I26" s="35" t="str">
        <f t="shared" si="0"/>
        <v>Tốt</v>
      </c>
      <c r="J26" s="34">
        <f>VLOOKUP(B26,[1]Sheet1!B$4:K$8446,9,0)</f>
        <v>81</v>
      </c>
      <c r="K26" s="35" t="str">
        <f t="shared" si="1"/>
        <v>Tốt</v>
      </c>
    </row>
    <row r="27" spans="1:11" ht="15.75" x14ac:dyDescent="0.25">
      <c r="A27" s="32">
        <v>15</v>
      </c>
      <c r="B27" s="18" t="s">
        <v>639</v>
      </c>
      <c r="C27" s="17" t="s">
        <v>257</v>
      </c>
      <c r="D27" s="36">
        <v>38939</v>
      </c>
      <c r="E27" s="34">
        <f>VLOOKUP(B27,[1]Sheet1!B$4:L$8446,4,0)</f>
        <v>77</v>
      </c>
      <c r="F27" s="34">
        <f>VLOOKUP(B27,[1]Sheet1!B$4:F$8446,5,0)</f>
        <v>77</v>
      </c>
      <c r="G27" s="34">
        <f>VLOOKUP(B27,[1]Sheet1!B$4:J$8446,6,0)</f>
        <v>77</v>
      </c>
      <c r="H27" s="34">
        <f>VLOOKUP(B27,[1]Sheet1!B$4:H$8446,7,0)</f>
        <v>77</v>
      </c>
      <c r="I27" s="35" t="str">
        <f t="shared" si="0"/>
        <v>Khá</v>
      </c>
      <c r="J27" s="34">
        <f>VLOOKUP(B27,[1]Sheet1!B$4:K$8446,9,0)</f>
        <v>77</v>
      </c>
      <c r="K27" s="35" t="str">
        <f t="shared" si="1"/>
        <v>Khá</v>
      </c>
    </row>
    <row r="28" spans="1:11" ht="15.75" x14ac:dyDescent="0.25">
      <c r="A28" s="32">
        <v>16</v>
      </c>
      <c r="B28" s="18" t="s">
        <v>640</v>
      </c>
      <c r="C28" s="17" t="s">
        <v>258</v>
      </c>
      <c r="D28" s="36">
        <v>38738</v>
      </c>
      <c r="E28" s="34">
        <f>VLOOKUP(B28,[1]Sheet1!B$4:L$8446,4,0)</f>
        <v>0</v>
      </c>
      <c r="F28" s="34">
        <f>VLOOKUP(B28,[1]Sheet1!B$4:F$8446,5,0)</f>
        <v>0</v>
      </c>
      <c r="G28" s="34">
        <f>VLOOKUP(B28,[1]Sheet1!B$4:J$8446,6,0)</f>
        <v>0</v>
      </c>
      <c r="H28" s="34">
        <f>VLOOKUP(B28,[1]Sheet1!B$4:H$8446,7,0)</f>
        <v>0</v>
      </c>
      <c r="I28" s="35" t="str">
        <f t="shared" si="0"/>
        <v>Kém</v>
      </c>
      <c r="J28" s="34">
        <f>VLOOKUP(B28,[1]Sheet1!B$4:K$8446,9,0)</f>
        <v>0</v>
      </c>
      <c r="K28" s="35" t="str">
        <f t="shared" si="1"/>
        <v>Kém</v>
      </c>
    </row>
    <row r="29" spans="1:11" ht="15.75" x14ac:dyDescent="0.25">
      <c r="A29" s="32">
        <v>17</v>
      </c>
      <c r="B29" s="18" t="s">
        <v>641</v>
      </c>
      <c r="C29" s="17" t="s">
        <v>259</v>
      </c>
      <c r="D29" s="36">
        <v>39034</v>
      </c>
      <c r="E29" s="34">
        <f>VLOOKUP(B29,[1]Sheet1!B$4:L$8446,4,0)</f>
        <v>80</v>
      </c>
      <c r="F29" s="34">
        <f>VLOOKUP(B29,[1]Sheet1!B$4:F$8446,5,0)</f>
        <v>80</v>
      </c>
      <c r="G29" s="34">
        <f>VLOOKUP(B29,[1]Sheet1!B$4:J$8446,6,0)</f>
        <v>80</v>
      </c>
      <c r="H29" s="34">
        <f>VLOOKUP(B29,[1]Sheet1!B$4:H$8446,7,0)</f>
        <v>80</v>
      </c>
      <c r="I29" s="35" t="str">
        <f t="shared" si="0"/>
        <v>Tốt</v>
      </c>
      <c r="J29" s="34">
        <f>VLOOKUP(B29,[1]Sheet1!B$4:K$8446,9,0)</f>
        <v>80</v>
      </c>
      <c r="K29" s="35" t="str">
        <f t="shared" si="1"/>
        <v>Tốt</v>
      </c>
    </row>
    <row r="30" spans="1:11" ht="15.75" x14ac:dyDescent="0.25">
      <c r="A30" s="32">
        <v>18</v>
      </c>
      <c r="B30" s="18" t="s">
        <v>642</v>
      </c>
      <c r="C30" s="17" t="s">
        <v>137</v>
      </c>
      <c r="D30" s="36">
        <v>39050</v>
      </c>
      <c r="E30" s="34">
        <f>VLOOKUP(B30,[1]Sheet1!B$4:L$8446,4,0)</f>
        <v>92</v>
      </c>
      <c r="F30" s="34">
        <f>VLOOKUP(B30,[1]Sheet1!B$4:F$8446,5,0)</f>
        <v>92</v>
      </c>
      <c r="G30" s="34">
        <f>VLOOKUP(B30,[1]Sheet1!B$4:J$8446,6,0)</f>
        <v>92</v>
      </c>
      <c r="H30" s="34">
        <f>VLOOKUP(B30,[1]Sheet1!B$4:H$8446,7,0)</f>
        <v>92</v>
      </c>
      <c r="I30" s="35" t="str">
        <f t="shared" si="0"/>
        <v>Xuất sắc</v>
      </c>
      <c r="J30" s="34">
        <f>VLOOKUP(B30,[1]Sheet1!B$4:K$8446,9,0)</f>
        <v>92</v>
      </c>
      <c r="K30" s="35" t="str">
        <f t="shared" si="1"/>
        <v>Xuất sắc</v>
      </c>
    </row>
    <row r="31" spans="1:11" ht="15.75" x14ac:dyDescent="0.25">
      <c r="A31" s="32">
        <v>19</v>
      </c>
      <c r="B31" s="18" t="s">
        <v>643</v>
      </c>
      <c r="C31" s="17" t="s">
        <v>260</v>
      </c>
      <c r="D31" s="36">
        <v>39058</v>
      </c>
      <c r="E31" s="34">
        <f>VLOOKUP(B31,[1]Sheet1!B$4:L$8446,4,0)</f>
        <v>82</v>
      </c>
      <c r="F31" s="34">
        <f>VLOOKUP(B31,[1]Sheet1!B$4:F$8446,5,0)</f>
        <v>82</v>
      </c>
      <c r="G31" s="34">
        <f>VLOOKUP(B31,[1]Sheet1!B$4:J$8446,6,0)</f>
        <v>82</v>
      </c>
      <c r="H31" s="34">
        <f>VLOOKUP(B31,[1]Sheet1!B$4:H$8446,7,0)</f>
        <v>82</v>
      </c>
      <c r="I31" s="35" t="str">
        <f t="shared" si="0"/>
        <v>Tốt</v>
      </c>
      <c r="J31" s="34">
        <f>VLOOKUP(B31,[1]Sheet1!B$4:K$8446,9,0)</f>
        <v>82</v>
      </c>
      <c r="K31" s="35" t="str">
        <f t="shared" si="1"/>
        <v>Tốt</v>
      </c>
    </row>
    <row r="32" spans="1:11" ht="15.75" x14ac:dyDescent="0.25">
      <c r="A32" s="32">
        <v>20</v>
      </c>
      <c r="B32" s="18" t="s">
        <v>644</v>
      </c>
      <c r="C32" s="17" t="s">
        <v>219</v>
      </c>
      <c r="D32" s="36">
        <v>38795</v>
      </c>
      <c r="E32" s="34">
        <f>VLOOKUP(B32,[1]Sheet1!B$4:L$8446,4,0)</f>
        <v>80</v>
      </c>
      <c r="F32" s="34">
        <f>VLOOKUP(B32,[1]Sheet1!B$4:F$8446,5,0)</f>
        <v>80</v>
      </c>
      <c r="G32" s="34">
        <f>VLOOKUP(B32,[1]Sheet1!B$4:J$8446,6,0)</f>
        <v>80</v>
      </c>
      <c r="H32" s="34">
        <f>VLOOKUP(B32,[1]Sheet1!B$4:H$8446,7,0)</f>
        <v>80</v>
      </c>
      <c r="I32" s="35" t="str">
        <f t="shared" si="0"/>
        <v>Tốt</v>
      </c>
      <c r="J32" s="34">
        <f>VLOOKUP(B32,[1]Sheet1!B$4:K$8446,9,0)</f>
        <v>80</v>
      </c>
      <c r="K32" s="35" t="str">
        <f t="shared" si="1"/>
        <v>Tốt</v>
      </c>
    </row>
    <row r="33" spans="1:11" ht="15.75" x14ac:dyDescent="0.25">
      <c r="A33" s="32">
        <v>21</v>
      </c>
      <c r="B33" s="18" t="s">
        <v>645</v>
      </c>
      <c r="C33" s="17" t="s">
        <v>261</v>
      </c>
      <c r="D33" s="36">
        <v>38945</v>
      </c>
      <c r="E33" s="34">
        <f>VLOOKUP(B33,[1]Sheet1!B$4:L$8446,4,0)</f>
        <v>80</v>
      </c>
      <c r="F33" s="34">
        <f>VLOOKUP(B33,[1]Sheet1!B$4:F$8446,5,0)</f>
        <v>80</v>
      </c>
      <c r="G33" s="34">
        <f>VLOOKUP(B33,[1]Sheet1!B$4:J$8446,6,0)</f>
        <v>80</v>
      </c>
      <c r="H33" s="34">
        <f>VLOOKUP(B33,[1]Sheet1!B$4:H$8446,7,0)</f>
        <v>80</v>
      </c>
      <c r="I33" s="35" t="str">
        <f t="shared" si="0"/>
        <v>Tốt</v>
      </c>
      <c r="J33" s="34">
        <f>VLOOKUP(B33,[1]Sheet1!B$4:K$8446,9,0)</f>
        <v>80</v>
      </c>
      <c r="K33" s="35" t="str">
        <f t="shared" si="1"/>
        <v>Tốt</v>
      </c>
    </row>
    <row r="34" spans="1:11" ht="15.75" x14ac:dyDescent="0.25">
      <c r="A34" s="32">
        <v>22</v>
      </c>
      <c r="B34" s="18" t="s">
        <v>646</v>
      </c>
      <c r="C34" s="17" t="s">
        <v>262</v>
      </c>
      <c r="D34" s="36">
        <v>39055</v>
      </c>
      <c r="E34" s="34">
        <f>VLOOKUP(B34,[1]Sheet1!B$4:L$8446,4,0)</f>
        <v>84</v>
      </c>
      <c r="F34" s="34">
        <f>VLOOKUP(B34,[1]Sheet1!B$4:F$8446,5,0)</f>
        <v>84</v>
      </c>
      <c r="G34" s="34">
        <f>VLOOKUP(B34,[1]Sheet1!B$4:J$8446,6,0)</f>
        <v>84</v>
      </c>
      <c r="H34" s="34">
        <f>VLOOKUP(B34,[1]Sheet1!B$4:H$8446,7,0)</f>
        <v>84</v>
      </c>
      <c r="I34" s="35" t="str">
        <f t="shared" si="0"/>
        <v>Tốt</v>
      </c>
      <c r="J34" s="34">
        <f>VLOOKUP(B34,[1]Sheet1!B$4:K$8446,9,0)</f>
        <v>84</v>
      </c>
      <c r="K34" s="35" t="str">
        <f t="shared" si="1"/>
        <v>Tốt</v>
      </c>
    </row>
    <row r="35" spans="1:11" ht="15.75" x14ac:dyDescent="0.25">
      <c r="A35" s="32">
        <v>23</v>
      </c>
      <c r="B35" s="18" t="s">
        <v>647</v>
      </c>
      <c r="C35" s="17" t="s">
        <v>263</v>
      </c>
      <c r="D35" s="36">
        <v>38905</v>
      </c>
      <c r="E35" s="34">
        <f>VLOOKUP(B35,[1]Sheet1!B$4:L$8446,4,0)</f>
        <v>82</v>
      </c>
      <c r="F35" s="34">
        <f>VLOOKUP(B35,[1]Sheet1!B$4:F$8446,5,0)</f>
        <v>82</v>
      </c>
      <c r="G35" s="34">
        <f>VLOOKUP(B35,[1]Sheet1!B$4:J$8446,6,0)</f>
        <v>82</v>
      </c>
      <c r="H35" s="34">
        <f>VLOOKUP(B35,[1]Sheet1!B$4:H$8446,7,0)</f>
        <v>82</v>
      </c>
      <c r="I35" s="35" t="str">
        <f t="shared" si="0"/>
        <v>Tốt</v>
      </c>
      <c r="J35" s="34">
        <f>VLOOKUP(B35,[1]Sheet1!B$4:K$8446,9,0)</f>
        <v>82</v>
      </c>
      <c r="K35" s="35" t="str">
        <f t="shared" si="1"/>
        <v>Tốt</v>
      </c>
    </row>
    <row r="36" spans="1:11" ht="15.75" x14ac:dyDescent="0.25">
      <c r="A36" s="32">
        <v>24</v>
      </c>
      <c r="B36" s="18" t="s">
        <v>649</v>
      </c>
      <c r="C36" s="17" t="s">
        <v>282</v>
      </c>
      <c r="D36" s="36">
        <v>38866</v>
      </c>
      <c r="E36" s="34">
        <f>VLOOKUP(B36,[1]Sheet1!B$4:L$8446,4,0)</f>
        <v>77</v>
      </c>
      <c r="F36" s="34">
        <f>VLOOKUP(B36,[1]Sheet1!B$4:F$8446,5,0)</f>
        <v>77</v>
      </c>
      <c r="G36" s="34">
        <f>VLOOKUP(B36,[1]Sheet1!B$4:J$8446,6,0)</f>
        <v>77</v>
      </c>
      <c r="H36" s="34">
        <f>VLOOKUP(B36,[1]Sheet1!B$4:H$8446,7,0)</f>
        <v>77</v>
      </c>
      <c r="I36" s="35" t="str">
        <f t="shared" si="0"/>
        <v>Khá</v>
      </c>
      <c r="J36" s="34">
        <f>VLOOKUP(B36,[1]Sheet1!B$4:K$8446,9,0)</f>
        <v>77</v>
      </c>
      <c r="K36" s="35" t="str">
        <f t="shared" si="1"/>
        <v>Khá</v>
      </c>
    </row>
    <row r="37" spans="1:11" ht="15.75" x14ac:dyDescent="0.25">
      <c r="A37" s="32">
        <v>25</v>
      </c>
      <c r="B37" s="18" t="s">
        <v>648</v>
      </c>
      <c r="C37" s="17" t="s">
        <v>264</v>
      </c>
      <c r="D37" s="36">
        <v>39016</v>
      </c>
      <c r="E37" s="34">
        <f>VLOOKUP(B37,[1]Sheet1!B$4:L$8446,4,0)</f>
        <v>80</v>
      </c>
      <c r="F37" s="34">
        <f>VLOOKUP(B37,[1]Sheet1!B$4:F$8446,5,0)</f>
        <v>80</v>
      </c>
      <c r="G37" s="34">
        <f>VLOOKUP(B37,[1]Sheet1!B$4:J$8446,6,0)</f>
        <v>80</v>
      </c>
      <c r="H37" s="34">
        <f>VLOOKUP(B37,[1]Sheet1!B$4:H$8446,7,0)</f>
        <v>80</v>
      </c>
      <c r="I37" s="35" t="str">
        <f t="shared" si="0"/>
        <v>Tốt</v>
      </c>
      <c r="J37" s="34">
        <f>VLOOKUP(B37,[1]Sheet1!B$4:K$8446,9,0)</f>
        <v>80</v>
      </c>
      <c r="K37" s="35" t="str">
        <f t="shared" si="1"/>
        <v>Tốt</v>
      </c>
    </row>
    <row r="38" spans="1:11" ht="15.75" x14ac:dyDescent="0.25">
      <c r="A38" s="32">
        <v>26</v>
      </c>
      <c r="B38" s="18" t="s">
        <v>650</v>
      </c>
      <c r="C38" s="17" t="s">
        <v>265</v>
      </c>
      <c r="D38" s="36">
        <v>38726</v>
      </c>
      <c r="E38" s="34">
        <f>VLOOKUP(B38,[1]Sheet1!B$4:L$8446,4,0)</f>
        <v>81</v>
      </c>
      <c r="F38" s="34">
        <f>VLOOKUP(B38,[1]Sheet1!B$4:F$8446,5,0)</f>
        <v>84</v>
      </c>
      <c r="G38" s="34">
        <f>VLOOKUP(B38,[1]Sheet1!B$4:J$8446,6,0)</f>
        <v>84</v>
      </c>
      <c r="H38" s="34">
        <f>VLOOKUP(B38,[1]Sheet1!B$4:H$8446,7,0)</f>
        <v>84</v>
      </c>
      <c r="I38" s="35" t="str">
        <f t="shared" si="0"/>
        <v>Tốt</v>
      </c>
      <c r="J38" s="34">
        <f>VLOOKUP(B38,[1]Sheet1!B$4:K$8446,9,0)</f>
        <v>84</v>
      </c>
      <c r="K38" s="35" t="str">
        <f t="shared" si="1"/>
        <v>Tốt</v>
      </c>
    </row>
    <row r="39" spans="1:11" ht="15.75" x14ac:dyDescent="0.25">
      <c r="A39" s="32">
        <v>27</v>
      </c>
      <c r="B39" s="18" t="s">
        <v>651</v>
      </c>
      <c r="C39" s="17" t="s">
        <v>266</v>
      </c>
      <c r="D39" s="36">
        <v>38943</v>
      </c>
      <c r="E39" s="34">
        <f>VLOOKUP(B39,[1]Sheet1!B$4:L$8446,4,0)</f>
        <v>80</v>
      </c>
      <c r="F39" s="34">
        <f>VLOOKUP(B39,[1]Sheet1!B$4:F$8446,5,0)</f>
        <v>80</v>
      </c>
      <c r="G39" s="34">
        <f>VLOOKUP(B39,[1]Sheet1!B$4:J$8446,6,0)</f>
        <v>80</v>
      </c>
      <c r="H39" s="34">
        <f>VLOOKUP(B39,[1]Sheet1!B$4:H$8446,7,0)</f>
        <v>80</v>
      </c>
      <c r="I39" s="35" t="str">
        <f t="shared" si="0"/>
        <v>Tốt</v>
      </c>
      <c r="J39" s="34">
        <f>VLOOKUP(B39,[1]Sheet1!B$4:K$8446,9,0)</f>
        <v>80</v>
      </c>
      <c r="K39" s="35" t="str">
        <f t="shared" si="1"/>
        <v>Tốt</v>
      </c>
    </row>
    <row r="40" spans="1:11" ht="15.75" x14ac:dyDescent="0.25">
      <c r="A40" s="32">
        <v>28</v>
      </c>
      <c r="B40" s="18" t="s">
        <v>652</v>
      </c>
      <c r="C40" s="17" t="s">
        <v>267</v>
      </c>
      <c r="D40" s="36">
        <v>38868</v>
      </c>
      <c r="E40" s="34">
        <f>VLOOKUP(B40,[1]Sheet1!B$4:L$8446,4,0)</f>
        <v>80</v>
      </c>
      <c r="F40" s="34">
        <f>VLOOKUP(B40,[1]Sheet1!B$4:F$8446,5,0)</f>
        <v>80</v>
      </c>
      <c r="G40" s="34">
        <f>VLOOKUP(B40,[1]Sheet1!B$4:J$8446,6,0)</f>
        <v>80</v>
      </c>
      <c r="H40" s="34">
        <f>VLOOKUP(B40,[1]Sheet1!B$4:H$8446,7,0)</f>
        <v>80</v>
      </c>
      <c r="I40" s="35" t="str">
        <f t="shared" si="0"/>
        <v>Tốt</v>
      </c>
      <c r="J40" s="34">
        <f>VLOOKUP(B40,[1]Sheet1!B$4:K$8446,9,0)</f>
        <v>80</v>
      </c>
      <c r="K40" s="35" t="str">
        <f t="shared" si="1"/>
        <v>Tốt</v>
      </c>
    </row>
    <row r="41" spans="1:11" ht="15.75" x14ac:dyDescent="0.25">
      <c r="A41" s="32">
        <v>29</v>
      </c>
      <c r="B41" s="18" t="s">
        <v>653</v>
      </c>
      <c r="C41" s="17" t="s">
        <v>268</v>
      </c>
      <c r="D41" s="36">
        <v>38725</v>
      </c>
      <c r="E41" s="34">
        <f>VLOOKUP(B41,[1]Sheet1!B$4:L$8446,4,0)</f>
        <v>80</v>
      </c>
      <c r="F41" s="34">
        <f>VLOOKUP(B41,[1]Sheet1!B$4:F$8446,5,0)</f>
        <v>80</v>
      </c>
      <c r="G41" s="34">
        <f>VLOOKUP(B41,[1]Sheet1!B$4:J$8446,6,0)</f>
        <v>80</v>
      </c>
      <c r="H41" s="34">
        <f>VLOOKUP(B41,[1]Sheet1!B$4:H$8446,7,0)</f>
        <v>80</v>
      </c>
      <c r="I41" s="35" t="str">
        <f t="shared" si="0"/>
        <v>Tốt</v>
      </c>
      <c r="J41" s="34">
        <f>VLOOKUP(B41,[1]Sheet1!B$4:K$8446,9,0)</f>
        <v>80</v>
      </c>
      <c r="K41" s="35" t="str">
        <f t="shared" si="1"/>
        <v>Tốt</v>
      </c>
    </row>
    <row r="42" spans="1:11" ht="15.75" x14ac:dyDescent="0.25">
      <c r="A42" s="32">
        <v>30</v>
      </c>
      <c r="B42" s="18" t="s">
        <v>654</v>
      </c>
      <c r="C42" s="17" t="s">
        <v>228</v>
      </c>
      <c r="D42" s="36">
        <v>38967</v>
      </c>
      <c r="E42" s="34">
        <f>VLOOKUP(B42,[1]Sheet1!B$4:L$8446,4,0)</f>
        <v>79</v>
      </c>
      <c r="F42" s="34">
        <f>VLOOKUP(B42,[1]Sheet1!B$4:F$8446,5,0)</f>
        <v>79</v>
      </c>
      <c r="G42" s="34">
        <f>VLOOKUP(B42,[1]Sheet1!B$4:J$8446,6,0)</f>
        <v>79</v>
      </c>
      <c r="H42" s="34">
        <f>VLOOKUP(B42,[1]Sheet1!B$4:H$8446,7,0)</f>
        <v>79</v>
      </c>
      <c r="I42" s="35" t="str">
        <f t="shared" si="0"/>
        <v>Khá</v>
      </c>
      <c r="J42" s="34">
        <f>VLOOKUP(B42,[1]Sheet1!B$4:K$8446,9,0)</f>
        <v>79</v>
      </c>
      <c r="K42" s="35" t="str">
        <f t="shared" si="1"/>
        <v>Khá</v>
      </c>
    </row>
    <row r="43" spans="1:11" ht="15.75" x14ac:dyDescent="0.25">
      <c r="A43" s="32">
        <v>31</v>
      </c>
      <c r="B43" s="18" t="s">
        <v>655</v>
      </c>
      <c r="C43" s="17" t="s">
        <v>269</v>
      </c>
      <c r="D43" s="36">
        <v>39017</v>
      </c>
      <c r="E43" s="34">
        <f>VLOOKUP(B43,[1]Sheet1!B$4:L$8446,4,0)</f>
        <v>90</v>
      </c>
      <c r="F43" s="34">
        <f>VLOOKUP(B43,[1]Sheet1!B$4:F$8446,5,0)</f>
        <v>90</v>
      </c>
      <c r="G43" s="34">
        <f>VLOOKUP(B43,[1]Sheet1!B$4:J$8446,6,0)</f>
        <v>90</v>
      </c>
      <c r="H43" s="34">
        <f>VLOOKUP(B43,[1]Sheet1!B$4:H$8446,7,0)</f>
        <v>90</v>
      </c>
      <c r="I43" s="35" t="str">
        <f t="shared" si="0"/>
        <v>Xuất sắc</v>
      </c>
      <c r="J43" s="34">
        <f>VLOOKUP(B43,[1]Sheet1!B$4:K$8446,9,0)</f>
        <v>90</v>
      </c>
      <c r="K43" s="35" t="str">
        <f t="shared" si="1"/>
        <v>Xuất sắc</v>
      </c>
    </row>
    <row r="44" spans="1:11" ht="15.75" x14ac:dyDescent="0.25">
      <c r="A44" s="32">
        <v>32</v>
      </c>
      <c r="B44" s="18" t="s">
        <v>656</v>
      </c>
      <c r="C44" s="17" t="s">
        <v>270</v>
      </c>
      <c r="D44" s="36">
        <v>39029</v>
      </c>
      <c r="E44" s="34">
        <f>VLOOKUP(B44,[1]Sheet1!B$4:L$8446,4,0)</f>
        <v>90</v>
      </c>
      <c r="F44" s="34">
        <f>VLOOKUP(B44,[1]Sheet1!B$4:F$8446,5,0)</f>
        <v>90</v>
      </c>
      <c r="G44" s="34">
        <f>VLOOKUP(B44,[1]Sheet1!B$4:J$8446,6,0)</f>
        <v>90</v>
      </c>
      <c r="H44" s="34">
        <f>VLOOKUP(B44,[1]Sheet1!B$4:H$8446,7,0)</f>
        <v>90</v>
      </c>
      <c r="I44" s="35" t="str">
        <f t="shared" si="0"/>
        <v>Xuất sắc</v>
      </c>
      <c r="J44" s="34">
        <f>VLOOKUP(B44,[1]Sheet1!B$4:K$8446,9,0)</f>
        <v>90</v>
      </c>
      <c r="K44" s="35" t="str">
        <f t="shared" si="1"/>
        <v>Xuất sắc</v>
      </c>
    </row>
    <row r="45" spans="1:11" ht="15.75" x14ac:dyDescent="0.25">
      <c r="A45" s="32">
        <v>33</v>
      </c>
      <c r="B45" s="18" t="s">
        <v>658</v>
      </c>
      <c r="C45" s="17" t="s">
        <v>272</v>
      </c>
      <c r="D45" s="36">
        <v>39033</v>
      </c>
      <c r="E45" s="34">
        <f>VLOOKUP(B45,[1]Sheet1!B$4:L$8446,4,0)</f>
        <v>80</v>
      </c>
      <c r="F45" s="34">
        <f>VLOOKUP(B45,[1]Sheet1!B$4:F$8446,5,0)</f>
        <v>80</v>
      </c>
      <c r="G45" s="34">
        <f>VLOOKUP(B45,[1]Sheet1!B$4:J$8446,6,0)</f>
        <v>80</v>
      </c>
      <c r="H45" s="34">
        <f>VLOOKUP(B45,[1]Sheet1!B$4:H$8446,7,0)</f>
        <v>80</v>
      </c>
      <c r="I45" s="35" t="str">
        <f t="shared" si="0"/>
        <v>Tốt</v>
      </c>
      <c r="J45" s="34">
        <f>VLOOKUP(B45,[1]Sheet1!B$4:K$8446,9,0)</f>
        <v>80</v>
      </c>
      <c r="K45" s="35" t="str">
        <f t="shared" si="1"/>
        <v>Tốt</v>
      </c>
    </row>
    <row r="46" spans="1:11" ht="15.75" x14ac:dyDescent="0.25">
      <c r="A46" s="32">
        <v>34</v>
      </c>
      <c r="B46" s="18" t="s">
        <v>657</v>
      </c>
      <c r="C46" s="17" t="s">
        <v>271</v>
      </c>
      <c r="D46" s="36">
        <v>38845</v>
      </c>
      <c r="E46" s="34">
        <f>VLOOKUP(B46,[1]Sheet1!B$4:L$8446,4,0)</f>
        <v>80</v>
      </c>
      <c r="F46" s="34">
        <f>VLOOKUP(B46,[1]Sheet1!B$4:F$8446,5,0)</f>
        <v>80</v>
      </c>
      <c r="G46" s="34">
        <f>VLOOKUP(B46,[1]Sheet1!B$4:J$8446,6,0)</f>
        <v>80</v>
      </c>
      <c r="H46" s="34">
        <f>VLOOKUP(B46,[1]Sheet1!B$4:H$8446,7,0)</f>
        <v>80</v>
      </c>
      <c r="I46" s="35" t="str">
        <f t="shared" si="0"/>
        <v>Tốt</v>
      </c>
      <c r="J46" s="34">
        <f>VLOOKUP(B46,[1]Sheet1!B$4:K$8446,9,0)</f>
        <v>80</v>
      </c>
      <c r="K46" s="35" t="str">
        <f t="shared" si="1"/>
        <v>Tốt</v>
      </c>
    </row>
    <row r="47" spans="1:11" ht="15.75" x14ac:dyDescent="0.25">
      <c r="A47" s="32">
        <v>35</v>
      </c>
      <c r="B47" s="18" t="s">
        <v>659</v>
      </c>
      <c r="C47" s="17" t="s">
        <v>273</v>
      </c>
      <c r="D47" s="36">
        <v>39042</v>
      </c>
      <c r="E47" s="34">
        <f>VLOOKUP(B47,[1]Sheet1!B$4:L$8446,4,0)</f>
        <v>80</v>
      </c>
      <c r="F47" s="34">
        <f>VLOOKUP(B47,[1]Sheet1!B$4:F$8446,5,0)</f>
        <v>80</v>
      </c>
      <c r="G47" s="34">
        <f>VLOOKUP(B47,[1]Sheet1!B$4:J$8446,6,0)</f>
        <v>80</v>
      </c>
      <c r="H47" s="34">
        <f>VLOOKUP(B47,[1]Sheet1!B$4:H$8446,7,0)</f>
        <v>80</v>
      </c>
      <c r="I47" s="35" t="str">
        <f t="shared" si="0"/>
        <v>Tốt</v>
      </c>
      <c r="J47" s="34">
        <f>VLOOKUP(B47,[1]Sheet1!B$4:K$8446,9,0)</f>
        <v>80</v>
      </c>
      <c r="K47" s="35" t="str">
        <f t="shared" si="1"/>
        <v>Tốt</v>
      </c>
    </row>
    <row r="48" spans="1:11" ht="15.75" x14ac:dyDescent="0.25">
      <c r="A48" s="32">
        <v>36</v>
      </c>
      <c r="B48" s="18" t="s">
        <v>660</v>
      </c>
      <c r="C48" s="17" t="s">
        <v>274</v>
      </c>
      <c r="D48" s="36">
        <v>38729</v>
      </c>
      <c r="E48" s="34">
        <f>VLOOKUP(B48,[1]Sheet1!B$4:L$8446,4,0)</f>
        <v>80</v>
      </c>
      <c r="F48" s="34">
        <f>VLOOKUP(B48,[1]Sheet1!B$4:F$8446,5,0)</f>
        <v>80</v>
      </c>
      <c r="G48" s="34">
        <f>VLOOKUP(B48,[1]Sheet1!B$4:J$8446,6,0)</f>
        <v>80</v>
      </c>
      <c r="H48" s="34">
        <f>VLOOKUP(B48,[1]Sheet1!B$4:H$8446,7,0)</f>
        <v>80</v>
      </c>
      <c r="I48" s="35" t="str">
        <f t="shared" si="0"/>
        <v>Tốt</v>
      </c>
      <c r="J48" s="34">
        <f>VLOOKUP(B48,[1]Sheet1!B$4:K$8446,9,0)</f>
        <v>80</v>
      </c>
      <c r="K48" s="35" t="str">
        <f t="shared" si="1"/>
        <v>Tốt</v>
      </c>
    </row>
    <row r="49" spans="1:11" ht="15.75" x14ac:dyDescent="0.25">
      <c r="A49" s="32">
        <v>37</v>
      </c>
      <c r="B49" s="18" t="s">
        <v>661</v>
      </c>
      <c r="C49" s="17" t="s">
        <v>275</v>
      </c>
      <c r="D49" s="36">
        <v>38943</v>
      </c>
      <c r="E49" s="34">
        <f>VLOOKUP(B49,[1]Sheet1!B$4:L$8446,4,0)</f>
        <v>80</v>
      </c>
      <c r="F49" s="34">
        <f>VLOOKUP(B49,[1]Sheet1!B$4:F$8446,5,0)</f>
        <v>80</v>
      </c>
      <c r="G49" s="34">
        <f>VLOOKUP(B49,[1]Sheet1!B$4:J$8446,6,0)</f>
        <v>80</v>
      </c>
      <c r="H49" s="34">
        <f>VLOOKUP(B49,[1]Sheet1!B$4:H$8446,7,0)</f>
        <v>80</v>
      </c>
      <c r="I49" s="35" t="str">
        <f t="shared" si="0"/>
        <v>Tốt</v>
      </c>
      <c r="J49" s="34">
        <f>VLOOKUP(B49,[1]Sheet1!B$4:K$8446,9,0)</f>
        <v>80</v>
      </c>
      <c r="K49" s="35" t="str">
        <f t="shared" si="1"/>
        <v>Tốt</v>
      </c>
    </row>
    <row r="50" spans="1:11" ht="15.75" x14ac:dyDescent="0.25">
      <c r="A50" s="32">
        <v>38</v>
      </c>
      <c r="B50" s="18" t="s">
        <v>662</v>
      </c>
      <c r="C50" s="17" t="s">
        <v>276</v>
      </c>
      <c r="D50" s="36">
        <v>38771</v>
      </c>
      <c r="E50" s="34">
        <f>VLOOKUP(B50,[1]Sheet1!B$4:L$8446,4,0)</f>
        <v>80</v>
      </c>
      <c r="F50" s="34">
        <f>VLOOKUP(B50,[1]Sheet1!B$4:F$8446,5,0)</f>
        <v>80</v>
      </c>
      <c r="G50" s="34">
        <f>VLOOKUP(B50,[1]Sheet1!B$4:J$8446,6,0)</f>
        <v>80</v>
      </c>
      <c r="H50" s="34">
        <f>VLOOKUP(B50,[1]Sheet1!B$4:H$8446,7,0)</f>
        <v>80</v>
      </c>
      <c r="I50" s="35" t="str">
        <f t="shared" si="0"/>
        <v>Tốt</v>
      </c>
      <c r="J50" s="34">
        <f>VLOOKUP(B50,[1]Sheet1!B$4:K$8446,9,0)</f>
        <v>80</v>
      </c>
      <c r="K50" s="35" t="str">
        <f t="shared" si="1"/>
        <v>Tốt</v>
      </c>
    </row>
    <row r="51" spans="1:11" ht="15.75" x14ac:dyDescent="0.25">
      <c r="A51" s="32">
        <v>39</v>
      </c>
      <c r="B51" s="18" t="s">
        <v>663</v>
      </c>
      <c r="C51" s="17" t="s">
        <v>277</v>
      </c>
      <c r="D51" s="36">
        <v>38949</v>
      </c>
      <c r="E51" s="34">
        <f>VLOOKUP(B51,[1]Sheet1!B$4:L$8446,4,0)</f>
        <v>80</v>
      </c>
      <c r="F51" s="34">
        <f>VLOOKUP(B51,[1]Sheet1!B$4:F$8446,5,0)</f>
        <v>80</v>
      </c>
      <c r="G51" s="34">
        <f>VLOOKUP(B51,[1]Sheet1!B$4:J$8446,6,0)</f>
        <v>80</v>
      </c>
      <c r="H51" s="34">
        <f>VLOOKUP(B51,[1]Sheet1!B$4:H$8446,7,0)</f>
        <v>80</v>
      </c>
      <c r="I51" s="35" t="str">
        <f t="shared" si="0"/>
        <v>Tốt</v>
      </c>
      <c r="J51" s="34">
        <f>VLOOKUP(B51,[1]Sheet1!B$4:K$8446,9,0)</f>
        <v>80</v>
      </c>
      <c r="K51" s="35" t="str">
        <f t="shared" si="1"/>
        <v>Tốt</v>
      </c>
    </row>
    <row r="52" spans="1:11" ht="15.75" x14ac:dyDescent="0.25">
      <c r="A52" s="32">
        <v>40</v>
      </c>
      <c r="B52" s="18" t="s">
        <v>664</v>
      </c>
      <c r="C52" s="17" t="s">
        <v>278</v>
      </c>
      <c r="D52" s="36">
        <v>38971</v>
      </c>
      <c r="E52" s="34">
        <f>VLOOKUP(B52,[1]Sheet1!B$4:L$8446,4,0)</f>
        <v>90</v>
      </c>
      <c r="F52" s="34">
        <f>VLOOKUP(B52,[1]Sheet1!B$4:F$8446,5,0)</f>
        <v>90</v>
      </c>
      <c r="G52" s="34">
        <f>VLOOKUP(B52,[1]Sheet1!B$4:J$8446,6,0)</f>
        <v>90</v>
      </c>
      <c r="H52" s="34">
        <f>VLOOKUP(B52,[1]Sheet1!B$4:H$8446,7,0)</f>
        <v>90</v>
      </c>
      <c r="I52" s="35" t="str">
        <f t="shared" si="0"/>
        <v>Xuất sắc</v>
      </c>
      <c r="J52" s="34">
        <f>VLOOKUP(B52,[1]Sheet1!B$4:K$8446,9,0)</f>
        <v>90</v>
      </c>
      <c r="K52" s="35" t="str">
        <f t="shared" si="1"/>
        <v>Xuất sắc</v>
      </c>
    </row>
    <row r="53" spans="1:11" ht="15.75" x14ac:dyDescent="0.25">
      <c r="A53" s="32">
        <v>41</v>
      </c>
      <c r="B53" s="18" t="s">
        <v>665</v>
      </c>
      <c r="C53" s="17" t="s">
        <v>279</v>
      </c>
      <c r="D53" s="36">
        <v>38469</v>
      </c>
      <c r="E53" s="34">
        <f>VLOOKUP(B53,[1]Sheet1!B$4:L$8446,4,0)</f>
        <v>84</v>
      </c>
      <c r="F53" s="34">
        <f>VLOOKUP(B53,[1]Sheet1!B$4:F$8446,5,0)</f>
        <v>84</v>
      </c>
      <c r="G53" s="34">
        <f>VLOOKUP(B53,[1]Sheet1!B$4:J$8446,6,0)</f>
        <v>84</v>
      </c>
      <c r="H53" s="34">
        <f>VLOOKUP(B53,[1]Sheet1!B$4:H$8446,7,0)</f>
        <v>84</v>
      </c>
      <c r="I53" s="35" t="str">
        <f t="shared" si="0"/>
        <v>Tốt</v>
      </c>
      <c r="J53" s="34">
        <f>VLOOKUP(B53,[1]Sheet1!B$4:K$8446,9,0)</f>
        <v>84</v>
      </c>
      <c r="K53" s="35" t="str">
        <f t="shared" si="1"/>
        <v>Tốt</v>
      </c>
    </row>
    <row r="54" spans="1:11" ht="15.75" x14ac:dyDescent="0.25">
      <c r="A54" s="32">
        <v>42</v>
      </c>
      <c r="B54" s="18" t="s">
        <v>666</v>
      </c>
      <c r="C54" s="17" t="s">
        <v>280</v>
      </c>
      <c r="D54" s="36">
        <v>38897</v>
      </c>
      <c r="E54" s="34">
        <f>VLOOKUP(B54,[1]Sheet1!B$4:L$8446,4,0)</f>
        <v>92</v>
      </c>
      <c r="F54" s="34">
        <f>VLOOKUP(B54,[1]Sheet1!B$4:F$8446,5,0)</f>
        <v>92</v>
      </c>
      <c r="G54" s="34">
        <f>VLOOKUP(B54,[1]Sheet1!B$4:J$8446,6,0)</f>
        <v>92</v>
      </c>
      <c r="H54" s="34">
        <f>VLOOKUP(B54,[1]Sheet1!B$4:H$8446,7,0)</f>
        <v>92</v>
      </c>
      <c r="I54" s="35" t="str">
        <f t="shared" si="0"/>
        <v>Xuất sắc</v>
      </c>
      <c r="J54" s="34">
        <f>VLOOKUP(B54,[1]Sheet1!B$4:K$8446,9,0)</f>
        <v>92</v>
      </c>
      <c r="K54" s="35" t="str">
        <f t="shared" si="1"/>
        <v>Xuất sắc</v>
      </c>
    </row>
    <row r="55" spans="1:11" ht="15.75" x14ac:dyDescent="0.25">
      <c r="A55" s="32">
        <v>43</v>
      </c>
      <c r="B55" s="18" t="s">
        <v>667</v>
      </c>
      <c r="C55" s="17" t="s">
        <v>281</v>
      </c>
      <c r="D55" s="36">
        <v>38766</v>
      </c>
      <c r="E55" s="34">
        <f>VLOOKUP(B55,[1]Sheet1!B$4:L$8446,4,0)</f>
        <v>98</v>
      </c>
      <c r="F55" s="34">
        <f>VLOOKUP(B55,[1]Sheet1!B$4:F$8446,5,0)</f>
        <v>98</v>
      </c>
      <c r="G55" s="34">
        <f>VLOOKUP(B55,[1]Sheet1!B$4:J$8446,6,0)</f>
        <v>98</v>
      </c>
      <c r="H55" s="34">
        <f>VLOOKUP(B55,[1]Sheet1!B$4:H$8446,7,0)</f>
        <v>98</v>
      </c>
      <c r="I55" s="35" t="str">
        <f t="shared" si="0"/>
        <v>Xuất sắc</v>
      </c>
      <c r="J55" s="34">
        <f>VLOOKUP(B55,[1]Sheet1!B$4:K$8446,9,0)</f>
        <v>98</v>
      </c>
      <c r="K55" s="35" t="str">
        <f t="shared" si="1"/>
        <v>Xuất sắc</v>
      </c>
    </row>
    <row r="58" spans="1:11" x14ac:dyDescent="0.25">
      <c r="A58" s="54" t="s">
        <v>1078</v>
      </c>
      <c r="B58" s="54"/>
      <c r="C58" s="54"/>
      <c r="D58" s="54"/>
    </row>
  </sheetData>
  <mergeCells count="19">
    <mergeCell ref="E10:E12"/>
    <mergeCell ref="F10:F12"/>
    <mergeCell ref="G10:G12"/>
    <mergeCell ref="A6:K6"/>
    <mergeCell ref="A58:D5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conditionalFormatting sqref="B57:B1048576 B1:B5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K66CCE1</vt:lpstr>
      <vt:lpstr>K66CCE2</vt:lpstr>
      <vt:lpstr>K67CCE1</vt:lpstr>
      <vt:lpstr>K67CCE2</vt:lpstr>
      <vt:lpstr>K68CCE1</vt:lpstr>
      <vt:lpstr>K68CCE2</vt:lpstr>
      <vt:lpstr>K68CCE3</vt:lpstr>
      <vt:lpstr>K69CCE1</vt:lpstr>
      <vt:lpstr>K69CCE2</vt:lpstr>
      <vt:lpstr>K69CCE3</vt:lpstr>
      <vt:lpstr>K69CID1</vt:lpstr>
      <vt:lpstr>K69CID2</vt:lpstr>
      <vt:lpstr>K69CID3</vt:lpstr>
      <vt:lpstr>K69CID4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2025-10-03T09:43:59Z</dcterms:modified>
</cp:coreProperties>
</file>